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activeTab="0"/>
  </bookViews>
  <sheets>
    <sheet name="Отчет по ЦП за 1 кв.2012 год " sheetId="1" r:id="rId1"/>
  </sheets>
  <definedNames>
    <definedName name="_xlnm.Print_Titles" localSheetId="0">'Отчет по ЦП за 1 кв.2012 год '!$2:$4</definedName>
  </definedNames>
  <calcPr fullCalcOnLoad="1"/>
</workbook>
</file>

<file path=xl/sharedStrings.xml><?xml version="1.0" encoding="utf-8"?>
<sst xmlns="http://schemas.openxmlformats.org/spreadsheetml/2006/main" count="561" uniqueCount="346">
  <si>
    <t>Восстановление изношенных верхних слоев асфальтобетонного покрытия на участках улично-дорожной сети включая ПСД (содержание дорог), в т.ч.:</t>
  </si>
  <si>
    <t>проспект Победы</t>
  </si>
  <si>
    <t>Ремонт улично-дорожной сети Озерского городского округа, в т.ч.:</t>
  </si>
  <si>
    <t>поверхностная обработка асфальтового покрытия по пр. К. Маркса на участке от ул. Горной до ул. Дзержинского</t>
  </si>
  <si>
    <t>строительство ул. Береговой в 15 микрорайоне, г. Озерск (ПИРы, экспертиза)</t>
  </si>
  <si>
    <t>ремонт проезжей части а/дорог на подходах к перекресткам следующих улиц: Карла Маркса-Октябрьская, Челябинская-Ленина,Блюхера-Победы (ПИРы)</t>
  </si>
  <si>
    <t>"Молодежь Озерска" на 2011 и на среднесрочный период до 2013 года (Служба по делам молодежи)</t>
  </si>
  <si>
    <t>"Капитальный ремонт многоквартирных домов" на 2011 и на среднесрочный период до 2013 года (УЖКХ)</t>
  </si>
  <si>
    <t>Компенсация расходов, связанных с обеспечением бесплатными проездными билетами для проезда на городском автомобильном транспорте общего пользования почетных граждан (ежемесячно)</t>
  </si>
  <si>
    <t>Компенсация расходов, связанных с обеспечением месячными проездными билетами для проезда на автомобильном транспорте садовых маршрутов с оплатой его стоимости в соответствии с утвержденными тарифами на 2012 год</t>
  </si>
  <si>
    <t>Предоставление субсидий</t>
  </si>
  <si>
    <t>МДОУ "Детский сад № 50"</t>
  </si>
  <si>
    <t>МОУ СОШ №30</t>
  </si>
  <si>
    <t>МДОУ д/с №15</t>
  </si>
  <si>
    <t>МДОУ д/с №58 "Жемчужинка"</t>
  </si>
  <si>
    <t>МОУ СОШ №32:</t>
  </si>
  <si>
    <t xml:space="preserve">МОУ СОШ №202 </t>
  </si>
  <si>
    <t>МЛСШ им Ю.А.Гагарина</t>
  </si>
  <si>
    <t>МОУ ДОД "Дружба"</t>
  </si>
  <si>
    <t>МОУ ДОД ДЮСШ</t>
  </si>
  <si>
    <t xml:space="preserve">Финансирование, утвержденное в программе                                                  на 2012 год (тыс.руб.)                                                </t>
  </si>
  <si>
    <t>Конкурсный отбор учителей и педагогов дополнительного образования детей на получение Гранта главы администрации ОГО</t>
  </si>
  <si>
    <t>"Доступное и комфортное жилье - гражданам Озерского городского округа" на 2011 -2015 годы - всего, в т.ч. по подпрограммам:</t>
  </si>
  <si>
    <t>Социальная поддержка детей из малообеспеченных, неблагополучных семей, оказавшихся в трудной жизненной ситуации путем компенсации родительской платы (полностью или частично)</t>
  </si>
  <si>
    <t>"Образование" в Озерском городском округе на 2011 год и на среднесрочный период до 2013 года (УО)</t>
  </si>
  <si>
    <t>МОУ СОШ №22</t>
  </si>
  <si>
    <t>МОУ СОШ №24</t>
  </si>
  <si>
    <t>МОУ СОШ №25</t>
  </si>
  <si>
    <t>МОУ СОШ №27</t>
  </si>
  <si>
    <t>МОУ СОШ №33</t>
  </si>
  <si>
    <t>МОУ СОШ №35</t>
  </si>
  <si>
    <t>МОУ СОШ №38</t>
  </si>
  <si>
    <t>МОУ "Лицей №39"</t>
  </si>
  <si>
    <t>МОУ СОШ №41</t>
  </si>
  <si>
    <t>Информационная поддержка субъектов малого и среднего предпринимательства</t>
  </si>
  <si>
    <t>"Развитие дошкольного образования в Озерском городском округе" на 2011 год и на среднесрочный период до 2013 года (УО)</t>
  </si>
  <si>
    <t>"Организация школьного питания в муниципальных общеобразовательных учреждениях Озерского городского округа" на 2011 год и на среднесрочный период до 2013 года (УО)</t>
  </si>
  <si>
    <t>Организация городских оздоровительных лагерей на базе общеобразовательных учреждений (в т.ч. выдача продуктового набора неорганизованным детям - инвалидам, обучающимся на дому)</t>
  </si>
  <si>
    <t>Социальное пособие на погребение почетных граждан</t>
  </si>
  <si>
    <t>Компенсация расходов, связанных с обеспечением льготными проездными билетами для проезда на городском автомобильном транспорте общего пользования</t>
  </si>
  <si>
    <t>"Программа поддержки и развития малого и среднего предпринимательства  в Озерском городском округе" на 2011 и на среднесрочный период до 2013 года (ОРПиПР)</t>
  </si>
  <si>
    <t>Предоставление субсидий на возмещение части затрат по реализации предпринимательских проектов, руководителями и собственниками которых являются молодежь</t>
  </si>
  <si>
    <t>Организация и проведение семинаров, курсов, тренингов для незанятого населения, инвалидов, субъектов молодежного предпринимательства и других групп незанятого населения по созданию собственного дела и развитию предпринимательской занятости</t>
  </si>
  <si>
    <t>Проведение конкурсов по приоритетным направлениям малого и среднего предпринимательства</t>
  </si>
  <si>
    <t xml:space="preserve">Освещение вопросов развития малого и среднего предпринимательства, пропаганда и популяризация предпринимательской деятельности в СМИ, издание информационного бюллетеня "Бизнес-вестник" </t>
  </si>
  <si>
    <t xml:space="preserve">"Разграничение государственной собственности на землю и обустройство земель" на 2011 и на среднесрочный период до 2013 года (УИО) </t>
  </si>
  <si>
    <t>"Обустройство территорий пляжей МУ "Парк Культуры и Отдыха" для организации досуга населения Озерского городского округа" на 2011 и на среднесрочный период до 2013 года (УК)</t>
  </si>
  <si>
    <t>"Развитие муниципальной службы в Озерском городском округе" на 2011 - 2013 годы (ОКиМС)</t>
  </si>
  <si>
    <t>Поддержка образовательных учреждений, активно внедряющих инновационные образовательные программы</t>
  </si>
  <si>
    <t>Областной бюджет</t>
  </si>
  <si>
    <t xml:space="preserve">"Энергосбережение и повышение энергетической эффективности Озерского городского округа Челябинской области на 2010-2020 годы" </t>
  </si>
  <si>
    <t>6.1</t>
  </si>
  <si>
    <t>Проведение энергетического обследования</t>
  </si>
  <si>
    <t xml:space="preserve">МУК ДК "Строитель" </t>
  </si>
  <si>
    <t xml:space="preserve">МУК ДК "Синегорье" </t>
  </si>
  <si>
    <t xml:space="preserve">ДК "Маяк" </t>
  </si>
  <si>
    <t xml:space="preserve">УО, ул. Уральская,8 </t>
  </si>
  <si>
    <t>МДОУ "Детский сад № 1"</t>
  </si>
  <si>
    <t>МДОУ "Детский сад № 8"</t>
  </si>
  <si>
    <t>МДОУ "Детский сад № 10"</t>
  </si>
  <si>
    <t xml:space="preserve">МДОУ "Детский сад № 26" </t>
  </si>
  <si>
    <t xml:space="preserve">МДОУ "Детский сад № 27" </t>
  </si>
  <si>
    <t>МДОУ "Детский сад № 43"</t>
  </si>
  <si>
    <t xml:space="preserve">МДОУ "Детский сад № 51" </t>
  </si>
  <si>
    <t xml:space="preserve">МДОУ "Детский сад № 53" </t>
  </si>
  <si>
    <t xml:space="preserve">МДОУ "Детский сад № 55" </t>
  </si>
  <si>
    <t>МДОУ "Родничок"</t>
  </si>
  <si>
    <t>МДОУ "Творчество"</t>
  </si>
  <si>
    <t>МОУ ДОД "ДЭБЦ"</t>
  </si>
  <si>
    <t>МОУ ДОД "СЮТ"</t>
  </si>
  <si>
    <t>МОУ ДОД "ДТДиМ"</t>
  </si>
  <si>
    <t>МДОУ №54</t>
  </si>
  <si>
    <t>МОУ "Лицей №23"</t>
  </si>
  <si>
    <t>МДОУ д/с "Страна чудес"</t>
  </si>
  <si>
    <t>Развитие сети образовательных учреждений всех типов и видов, реализующих новые модели организации, содержания и технологий образовательного процесса</t>
  </si>
  <si>
    <t>МОУ ДОД ДЮСШ №2</t>
  </si>
  <si>
    <t>Поддержка одаренных детей и талантливой молодежи</t>
  </si>
  <si>
    <t>Начальник Управления экономики</t>
  </si>
  <si>
    <t>О.В.Уланова</t>
  </si>
  <si>
    <t>Начальник Управления по финансам</t>
  </si>
  <si>
    <t>Е.Б.Соловьева</t>
  </si>
  <si>
    <t>Организация временных рабочих мест для подростков и молодежи, в том числе для детей из группы риска (находящихся в трудной жизненной ситуации)</t>
  </si>
  <si>
    <t>17.1</t>
  </si>
  <si>
    <t>17.2</t>
  </si>
  <si>
    <t xml:space="preserve">Предоставление субсидий на возмещение части затрат по реализации предпринимательских проектов субъектам женского и семейного предпринимательства </t>
  </si>
  <si>
    <t>Предоставление субсидий на возмещение части затрат по реализации предпринимательских проектов начинающих предпринимателей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</si>
  <si>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</si>
  <si>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Поддержка приоритетных направлений малого и среднего предпринимательства</t>
  </si>
  <si>
    <t>Подпрограмма "Модернизация объектов коммунальной инфраструктуры" (УКСиБ)</t>
  </si>
  <si>
    <t>Организация работ по перемещению, хранению бесхозяйных автотранспортных средств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</si>
  <si>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</si>
  <si>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</si>
  <si>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</si>
  <si>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Составление ПСД</t>
  </si>
  <si>
    <t>11.1</t>
  </si>
  <si>
    <t>Предоставление работникам бюджетной сферы социальных выплат на приобретение или строительство жилья</t>
  </si>
  <si>
    <t>Предоставление молодым семьям социальных выплат на приобретение (строительство) жилья</t>
  </si>
  <si>
    <t>Организация питания учащихся в общеобразовательных учреждениях</t>
  </si>
  <si>
    <t>Единовременная материальная помощь по индивидуальным обращениям</t>
  </si>
  <si>
    <t>Компенсация стоимости проезда на автомобильном транспорте (в такси) до социально значимых объектов инфраструктуры ОГО и обратно, определяемых главой администрации ОГО</t>
  </si>
  <si>
    <t>Организация отдыха детей в летних оздоровительных лагерях "Орлёнок", "Звёздочка", "Отважных"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</si>
  <si>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</si>
  <si>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15</t>
  </si>
  <si>
    <t>2</t>
  </si>
  <si>
    <t>1.3</t>
  </si>
  <si>
    <t>2.2</t>
  </si>
  <si>
    <t>Управление культуры</t>
  </si>
  <si>
    <t>Управление образования</t>
  </si>
  <si>
    <t>7</t>
  </si>
  <si>
    <t>Согласовано:</t>
  </si>
  <si>
    <t>11</t>
  </si>
  <si>
    <t>3.1</t>
  </si>
  <si>
    <t>4.1</t>
  </si>
  <si>
    <t>1.4</t>
  </si>
  <si>
    <t>Проведение выставок, организация экспозиций субъектов малого и среднего предпринимательства ОГО</t>
  </si>
  <si>
    <t>13</t>
  </si>
  <si>
    <t>4</t>
  </si>
  <si>
    <t>5</t>
  </si>
  <si>
    <t>2.1</t>
  </si>
  <si>
    <t>Информатизация системы образования</t>
  </si>
  <si>
    <t>Ежемесячная оплата Интернет услуг в течение года</t>
  </si>
  <si>
    <t>Всего</t>
  </si>
  <si>
    <t>Феде-ральный бюджет</t>
  </si>
  <si>
    <t>в том числе по источникам</t>
  </si>
  <si>
    <t>№  п/п</t>
  </si>
  <si>
    <t>Наименование целевых программ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</si>
  <si>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</si>
  <si>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</si>
  <si>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</si>
  <si>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</si>
  <si>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</si>
  <si>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</si>
  <si>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</si>
  <si>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</si>
  <si>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</si>
  <si>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</si>
  <si>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</si>
  <si>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</si>
  <si>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Бюджет округа</t>
  </si>
  <si>
    <t>Ежемесячное денежное содержание</t>
  </si>
  <si>
    <t>Прочие расходы</t>
  </si>
  <si>
    <t>Утверждено в бюджете округа</t>
  </si>
  <si>
    <t xml:space="preserve">Проведение съезда , "круглых столов" для субъектов малого и среднего предпринимательства </t>
  </si>
  <si>
    <t>1.5</t>
  </si>
  <si>
    <t>Предоставление субсидий субъектам малого и среднего предпринимательства на возмещение части затрат, связанных с осуществлением капитальных вложений</t>
  </si>
  <si>
    <t>5.1</t>
  </si>
  <si>
    <t>4.2</t>
  </si>
  <si>
    <t>4.3</t>
  </si>
  <si>
    <t>4.4</t>
  </si>
  <si>
    <t>Скидка в размере100%  в оплате стоимости услуг по помывке в общих отделениях коммунальных бань</t>
  </si>
  <si>
    <t>Поддержка лучших учителей, активно внедряющих инновационные образовательные программы</t>
  </si>
  <si>
    <t>Финансовая поддержка субъектов малого и среднего предпринимательства</t>
  </si>
  <si>
    <t>Организация летнего отдыха одаренных детей и подростков с выездом в центральные районы страны</t>
  </si>
  <si>
    <t>Организация экскурсий, походов, экспедиций с детьми и подростками. Организация работы археологической и геологической экспедиций</t>
  </si>
  <si>
    <t>Организация экологического лагеря</t>
  </si>
  <si>
    <t>Подготовка и организация конкурсов и аукционов по продаже права на заключение договоров аренды земельных участков</t>
  </si>
  <si>
    <t>Пляж "Молодежный" (10877 кв.м.)</t>
  </si>
  <si>
    <t xml:space="preserve">Пляж "Дальний" (23621кв.м.) </t>
  </si>
  <si>
    <t>Приобретение и установка смотровых вышек</t>
  </si>
  <si>
    <t>Гражданско-патриотическое воспитание молодежи</t>
  </si>
  <si>
    <t>Повышение квалификации по краткосрочным тематическим программам</t>
  </si>
  <si>
    <t>Повышение квалификации по 72 часовой программе</t>
  </si>
  <si>
    <t>7.1</t>
  </si>
  <si>
    <t>7.2</t>
  </si>
  <si>
    <t>7.3</t>
  </si>
  <si>
    <t>10.2</t>
  </si>
  <si>
    <t>"Социальная поддержка населения Озерского городского округа" на 2011-2013 годы (УСЗН)</t>
  </si>
  <si>
    <t>Приобретение учебно-дидактических пособий в соответствии с ФГОС</t>
  </si>
  <si>
    <t>Организация профильного отряда по взаимодействию МОУ СОШ № 38 с ОГИБДД</t>
  </si>
  <si>
    <t xml:space="preserve">Бесплатное горячее питание в организациях общественного питания </t>
  </si>
  <si>
    <t>МУ ДОД "ДШИ"</t>
  </si>
  <si>
    <t>МУК "ЦКДМ"</t>
  </si>
  <si>
    <t>МОУ ДОД "ДМШ №1"</t>
  </si>
  <si>
    <t>МУК ТК "Золотой петушок"</t>
  </si>
  <si>
    <t>МОУ ДОД "ДХШ"</t>
  </si>
  <si>
    <t>МУ "ПКиО"</t>
  </si>
  <si>
    <t>МОУ ДОД "ДМШ №2"</t>
  </si>
  <si>
    <r>
      <t>П</t>
    </r>
    <r>
      <rPr>
        <sz val="9"/>
        <rFont val="Times New Roman"/>
        <family val="1"/>
      </rPr>
      <t>роведение энергетического обследования</t>
    </r>
  </si>
  <si>
    <t>МУ ДК им А.С.Пушкина</t>
  </si>
  <si>
    <t>МУК "ЦБС"</t>
  </si>
  <si>
    <t>МУК "ЦСДШБ"</t>
  </si>
  <si>
    <t>Непредвиденные работы по ремонту, в т.ч.ремонт лифтов</t>
  </si>
  <si>
    <t>Проведение инвентаризации многоквартирных домов для определения % физического износа и экспертиз конструкций, энергетическое обследование</t>
  </si>
  <si>
    <t>Мероприятия по созданию условий для функционирования объекта культурного наследия местного значения</t>
  </si>
  <si>
    <t>"Сохранение и использование историко-культурного наследия Озерского городского округа" на 2011 и на среднесрочный период до 2013 года (УКСиБ)</t>
  </si>
  <si>
    <t>Поставка и транспортировка газа для Мемориального комплекса "Вечный огонь"</t>
  </si>
  <si>
    <t>15.1</t>
  </si>
  <si>
    <t>Организация и проведение молодежных конкурсов, фестивалей, праздников, акций</t>
  </si>
  <si>
    <t>Работа с молодежью в сфере труда, занятости. Поддержка волонтерского движения</t>
  </si>
  <si>
    <t>Развитие и поддержка волонтерского движения</t>
  </si>
  <si>
    <t>Создание и поддержка городской молодежной медиа - инфраструктуры</t>
  </si>
  <si>
    <t>Поддержка молодежных инициатив в области создания телевизионных, радио передач, молодежных печатных изданий. Информационное обеспечение молодежных акций и мероприятий</t>
  </si>
  <si>
    <t xml:space="preserve">Поддержка молодежных инициатив и талантливой молодежи </t>
  </si>
  <si>
    <t>Реализация  муниципальной системы мер поощрения способной и талантливой молодежи, поддержка молодежных инициатив (оплата оргвзносов)</t>
  </si>
  <si>
    <t>Развитие и поддержка молодежной субкультуры, экстремальных и уличных видов спорта</t>
  </si>
  <si>
    <t>Поддержка молодежных музыкальных проектов (аранжировка, наложение звука, создание аудио и видеороликов)</t>
  </si>
  <si>
    <t>Создание и развитие молодежного центра креативных идей</t>
  </si>
  <si>
    <t>Формирование системы мониторинга проблем молодежи и округа. Создание базы идей для развития и брендирования ОГО</t>
  </si>
  <si>
    <t>МТК "Золотой петушок"</t>
  </si>
  <si>
    <t>Независимая оценка рисков (аудит пожарной безопасности)</t>
  </si>
  <si>
    <t>МУ ДК "Строитель"</t>
  </si>
  <si>
    <t>МУ ДК "Маяк"</t>
  </si>
  <si>
    <t>3.2</t>
  </si>
  <si>
    <t>3.3</t>
  </si>
  <si>
    <t>Проектирование  и устройство системы дымоудаления на  цокольном этаже</t>
  </si>
  <si>
    <t>Проектирование и реконструкция внутреннего пожарного водопровода</t>
  </si>
  <si>
    <t>3.4</t>
  </si>
  <si>
    <t>Оборудование дымовых люков автоматическим приводом</t>
  </si>
  <si>
    <t>3.5</t>
  </si>
  <si>
    <t>3.6</t>
  </si>
  <si>
    <t>ДК "Энергетик" пос. Новогорный</t>
  </si>
  <si>
    <t>Демонтаж горючей перегородки , проектирование и установка перегородки из негорючих материалов</t>
  </si>
  <si>
    <t>Оборудование складских и производственных помещений автоматической установкой пожаротушения</t>
  </si>
  <si>
    <t>Установка противопожарных дверей с нормируемым пределом огнестойкости -5 шт.</t>
  </si>
  <si>
    <t>Установка противопожарной перегородки из кирпича и двери в помещение электрощитовой</t>
  </si>
  <si>
    <t>Стадион "Строитель" с подтрибунными помещениями, ул. Кирова,16</t>
  </si>
  <si>
    <t>Здание спорткомплекса "Авангард", ул. Трудящихся,20</t>
  </si>
  <si>
    <t>Очистка деревянных конструкций чердачных помещений кровли от загрязнений и огнезащитная обработка деревянных конструкций</t>
  </si>
  <si>
    <t>Здание спортивного павильона пос. Новогорный, ул. Энергетиков</t>
  </si>
  <si>
    <t>Спортивный комплекс "Пионер" (помещение для переодевания), ул. Космонавтов,40</t>
  </si>
  <si>
    <t>Выполнение проекта  пожарной сигнализации и системы оповещения людей о пожаре</t>
  </si>
  <si>
    <t>Монтаж пожарной сигнализации и системы оповещения людей о пожаре</t>
  </si>
  <si>
    <t>Спорткомплекс "Парус", ул. Набережная,51а</t>
  </si>
  <si>
    <t>Установка противопожарных дверей в помещении щитовой и вентиляционной камеры</t>
  </si>
  <si>
    <t>Здание КСК Лидер по ул. Октябрьская,9</t>
  </si>
  <si>
    <t>Установка противопожарных клапанов на воздуховодах помещений</t>
  </si>
  <si>
    <t>6.2</t>
  </si>
  <si>
    <t xml:space="preserve">Обработка огнезащитным составом поверхности воздуховодов вентиляционных систем </t>
  </si>
  <si>
    <t>6.3</t>
  </si>
  <si>
    <t>Устройство перегородок на лестничном марше 2-4 этажей</t>
  </si>
  <si>
    <t>6.4</t>
  </si>
  <si>
    <t>Обработка огнезащитным составом несущих металлических конструкций</t>
  </si>
  <si>
    <t>18</t>
  </si>
  <si>
    <t>19</t>
  </si>
  <si>
    <t>"Благоустройство Озерского городского округа -вырубка старых, фаутных деревьев и кустарников" на 2011 год и среднесрочный период до 2013 года" (УКСиБ)</t>
  </si>
  <si>
    <t>Вырубка деревьев</t>
  </si>
  <si>
    <t>Корчевка пней</t>
  </si>
  <si>
    <t>20</t>
  </si>
  <si>
    <t>Компенсация расходов связанных с обеспечением льготными проездными билетами для проезда на городском автомобильном транспорте общего пользования</t>
  </si>
  <si>
    <t>Приобретение средств реабилитации (кресло-коляски, трости, костыли и т.д.) для пункта проката и материально- техническое оснащение  зала лечебной физкультуры и комнаты  психологической разгрузки в МУ "Комплексный центр"</t>
  </si>
  <si>
    <t>Мероприятия, направленные на воспитание гражданственности и патриотизма: -  Интерактивные мероприятия "Профессия - Родину защищать"; - Спартакиада для молодежи "Зарница - школа безопасности"; - Организация и проведение конкурсов, выставок молодых фото и видеооператоров, дизайнеров, художников "Молодежь и город"; - Вахта памяти; - Молодежная акция "Георгиевская лента"; - Первенство по стрельбе среди учебных заведений Озерского городского округа; - Военизированная эстафета среди учебных заведений к Дню защитников Отечества</t>
  </si>
  <si>
    <t>Pro- движение (работа с молодежью в сфере досуга и творческой деятельности. Пропаганда здорового образа жизни)</t>
  </si>
  <si>
    <t>Огнезащитная обработка сгораемых конструкций</t>
  </si>
  <si>
    <t>Замена напольного покрытия на негорючие материалы на путях эвакуации (Уральская,4)</t>
  </si>
  <si>
    <t>Замена напольного покрытия на негорючие материалы на путях эвакуации (Советская,30)</t>
  </si>
  <si>
    <t xml:space="preserve">Замена напольного покрытия на негорючие материалы на путях эвакуации </t>
  </si>
  <si>
    <t>Материально-техническое обеспечение создания МФЦ</t>
  </si>
  <si>
    <t>Разработка проектно-сметной документации на ремонт здания МФЦ, перепланировка помещений</t>
  </si>
  <si>
    <t xml:space="preserve">Выполнение ремонтных работ зданий (помещений) МФЦ ремонт с выполнением работ по обеспечению доступа маломобильных групп граждан (филиал в г.Озерске-1,2 очередь)  </t>
  </si>
  <si>
    <t>Техническое оснащение зданий (помещений) МФЦ системами обеспечения жизнедеятельности и безопасности</t>
  </si>
  <si>
    <t>Обеспечение МФЦ мебелью</t>
  </si>
  <si>
    <t>Обеспечение МФЦ автотранспортом</t>
  </si>
  <si>
    <t>Построение информационно - коммуникационной инфраструктуры, включая оснащение офисной техникой, программно-техническими комплексами, техническими средствами, средствами телекоммуникаций и защиты информации. Приобретение, установка и настройка типовой автоматизированной информационной системы "Многофункциональный центр предоставления государственных и муниципальных услуг", сопутствующего программного обеспечения</t>
  </si>
  <si>
    <t>Информационное обеспечение создания МФЦ</t>
  </si>
  <si>
    <t>Реализация  PR-программы информирования населения о создании МФЦ и предоставляемых на базе МФЦ государственных и муниципальных услугах</t>
  </si>
  <si>
    <t>Подпрограмма "Оказание молодым семьям государственной поддержки для улучшения жилищных условий" (УЖКХ)</t>
  </si>
  <si>
    <t>Подпрограмма "Предоставление работникам бюджетной сферы социальных выплат на приобретение или строительство жилья" (УЖКХ)</t>
  </si>
  <si>
    <t>9.1</t>
  </si>
  <si>
    <t>"Ремонт улично-дорожной сети Озерского городского округа Челябинской области" на 2011 и на среднесрочный период до 2013 года (УКСиБ)</t>
  </si>
  <si>
    <t>9.2</t>
  </si>
  <si>
    <t>10.1</t>
  </si>
  <si>
    <t>8</t>
  </si>
  <si>
    <t>8.1</t>
  </si>
  <si>
    <t>9</t>
  </si>
  <si>
    <t>12.1</t>
  </si>
  <si>
    <t>13.1</t>
  </si>
  <si>
    <t>14.1</t>
  </si>
  <si>
    <t>16.1</t>
  </si>
  <si>
    <t>18.1</t>
  </si>
  <si>
    <t>19.1</t>
  </si>
  <si>
    <t>20.1</t>
  </si>
  <si>
    <t>21</t>
  </si>
  <si>
    <t>21.1</t>
  </si>
  <si>
    <t>22</t>
  </si>
  <si>
    <t>22.1</t>
  </si>
  <si>
    <t>23</t>
  </si>
  <si>
    <t>23.1</t>
  </si>
  <si>
    <t>24</t>
  </si>
  <si>
    <t>24.1</t>
  </si>
  <si>
    <t>25</t>
  </si>
  <si>
    <t>25.1</t>
  </si>
  <si>
    <t>26</t>
  </si>
  <si>
    <t>26.1</t>
  </si>
  <si>
    <t>27</t>
  </si>
  <si>
    <t>27.1</t>
  </si>
  <si>
    <t>28</t>
  </si>
  <si>
    <t>28.1</t>
  </si>
  <si>
    <t>29</t>
  </si>
  <si>
    <t>29.1</t>
  </si>
  <si>
    <t>30</t>
  </si>
  <si>
    <t>30.1</t>
  </si>
  <si>
    <t>31</t>
  </si>
  <si>
    <t>31.1</t>
  </si>
  <si>
    <t>32</t>
  </si>
  <si>
    <t>32.1</t>
  </si>
  <si>
    <t>33</t>
  </si>
  <si>
    <t>33.1</t>
  </si>
  <si>
    <t>34</t>
  </si>
  <si>
    <t>34.1</t>
  </si>
  <si>
    <t>35</t>
  </si>
  <si>
    <t>35.1</t>
  </si>
  <si>
    <t>36</t>
  </si>
  <si>
    <t>36.1</t>
  </si>
  <si>
    <t>37</t>
  </si>
  <si>
    <t>37.1</t>
  </si>
  <si>
    <t>"Организация летнего отдыха, оздоровления, занятости детей и подростков Озерского городского округа" на 2011 год и на среднесрочный период до 2013 года (УО)</t>
  </si>
  <si>
    <t xml:space="preserve">"Пожарная безопасность муниципальных учреждений и выполнение первичных мер пожарной безопасности на территории Озерского городского округа" на 2011 год и на среднесрочный период до 2013 года </t>
  </si>
  <si>
    <t>18.2</t>
  </si>
  <si>
    <t>Управление жилищно-коммунального хозяйства (МУ "Социальная сфера")</t>
  </si>
  <si>
    <t xml:space="preserve">Программно-техническое обеспечение создания МФЦ </t>
  </si>
  <si>
    <t xml:space="preserve">"Повышение безопасности дорожного движения на территории Озерского городского округа" на 2011 год и на среднесрочный период до 2013 года  </t>
  </si>
  <si>
    <t>Создание безопасных условий для движения пешеходов, в т.ч.:</t>
  </si>
  <si>
    <t>организация пешеходных переходов: ул.Мира (при въезде)</t>
  </si>
  <si>
    <t>устройство искусственных неровностей: ул. Музрукова,37 (д/сад)</t>
  </si>
  <si>
    <t>мероприятия по благоустройству существующих пешеходных переходов: 1. ул. Дзержинского,УМР;                                                                   2. Озерское шоссе,ФИБ</t>
  </si>
  <si>
    <t>"Капитальные вложения по строительству и реконструкции, проведению проектно-изыскательских работ и капитального ремонта объектов жилищно-коммунальной и социальной сферы" на 2011 и на среднесрочный период до 2013 года (УКСиБ)</t>
  </si>
  <si>
    <t>капитальный ремонт сетей наружного освещения</t>
  </si>
  <si>
    <t>капитальный ремонт сетей ливневой канализации</t>
  </si>
  <si>
    <t>Модернизация, реконструкция, капитальный ремонт приоритетных объектов коммунальной инфраструктуры, в т.ч.:</t>
  </si>
  <si>
    <t xml:space="preserve">модернизация, реконструкция и капитальный ремонт энергосетей и оборудования на них </t>
  </si>
  <si>
    <t xml:space="preserve">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целевых программ Озерского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1 квартал 2012 года</t>
  </si>
  <si>
    <t>Предоставление субсидий на приобретение робототехники и лего-конструкторов</t>
  </si>
  <si>
    <t xml:space="preserve">Предоставление субсидий на приобретение ученической мебели </t>
  </si>
  <si>
    <t xml:space="preserve">Предоставление субсидий на обновление программного обеспечения </t>
  </si>
  <si>
    <t>Предоставление субсидий на приобретение учебно-методических пособий по реализации федерального государственного образовательного стандарта начального общего образования</t>
  </si>
  <si>
    <t>Предоставление субсидий на проведение профессиональных конкурсов, городских спортивных соревнований, конференций</t>
  </si>
  <si>
    <t>Проведение олимпиад, научно-практических конференций и общественных творческих конкурсов, музыкальных фестивалей среди обучающихся общеобразовательных учреждений(включая оплату труда привлеченных срециалистов для экспертизы работ)</t>
  </si>
  <si>
    <t>Предоставление субсидий на поощрение наставников, стипендии главы победителем городских, областных, международных предметных олимпиад, творческих конкурсов, спортивных соревнований</t>
  </si>
  <si>
    <t>1.6</t>
  </si>
  <si>
    <t>Модернизация системы общего образования</t>
  </si>
  <si>
    <t>Предоставление субсидий на приобретение автоматизированных рабочих мест для учителей</t>
  </si>
  <si>
    <t>Предоставление субсидий на ежемесячную оплату Интернет услуг в течение года</t>
  </si>
  <si>
    <t>Предоставление субсидий на развитие школьной инфраструктуры (капитальный и текущий ремонт с целью обеспечения выполнения требований к санитарно-бытовым условиям и охране здоровья обучающихся)</t>
  </si>
  <si>
    <t>1.7</t>
  </si>
  <si>
    <t>Выплата вознаграждения за выполнение функций классного руководства</t>
  </si>
  <si>
    <t>Управление по физической культуре и спорту (МУ "Арена")</t>
  </si>
  <si>
    <t>Реконструкция пирса, расположенного на территории ПКиО г. Озерска</t>
  </si>
  <si>
    <t>Крытый каток с искусственным льдом г. Озерск Челябинской обл. (ПИРы)</t>
  </si>
  <si>
    <t>Мероприятия по преодолению последствий радиоционной аварии на ПО "Маяк" и обеспечение радиоционной безопасности Челябинской области</t>
  </si>
  <si>
    <t>"Преодоление последствий радиационной аварии на ПО "Маяк" и обеспечение радиационной безопасности Челябинской области " на 2012 г. (УКСиБ)</t>
  </si>
  <si>
    <t>"Повышение качества государственных и муниципаль-ных услуг на базе многофункцио-нального центра предоставления государственных и муниципаль-ных услуг в Озерском городском округе Челябинской области в 2011-2015 годах"</t>
  </si>
  <si>
    <t>Привлечение в МБДОУ детей из малообеспеченных, неблагополучных семей, оказавшихся в трудной жизненной ситуации, через предоставление компенсации родительской платы за счет средств областного бюджета</t>
  </si>
  <si>
    <t xml:space="preserve">Надбавка к заработной плате работникам муниципальных бюджетных дошкольных образовательных учреждений (воспитатели (531 ставка) -1600 руб.; младшие воспитатели  (294 ставки) - 500 руб.; учителя-логопеды, учителя-дефектологи, инструктора по физической культуре, педагоги -психологи, социальные педагоги, педагоги дополнительного образования детей, педагоги - организаторы, музыкальные руководители (159 ставок) - 450 руб. </t>
  </si>
  <si>
    <t xml:space="preserve">Надбавка к заработной плате воспитателям, заведующим одно-и двухгрупповыми муниципальными бюджетными дошкольными образовательными учреждениями, ведущим воспитательскую работу </t>
  </si>
  <si>
    <t xml:space="preserve">МУК "Театр драмы и комедии "Наш дом" </t>
  </si>
  <si>
    <t>Организация отдыха детей в летнем оздоровительном лагере "МБСЛ школа им. Ю.А. Гагарина"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</si>
</sst>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  <numFmt numFmtId="177" formatCode="#,##0.00_ ;[Red]\-#,##0.00\ 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9"/>
      <color indexed="8"/>
      <name val="Times New Roman"/>
      <family val="1"/>
    </font>
    <font>
      <b/>
      <i/>
      <u val="single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7" fillId="24" borderId="16" xfId="54" applyFont="1" applyFill="1" applyBorder="1" applyAlignment="1">
      <alignment horizontal="center" vertical="center"/>
      <protection/>
    </xf>
    <xf numFmtId="0" fontId="6" fillId="24" borderId="17" xfId="55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/>
      <protection/>
    </xf>
    <xf numFmtId="0" fontId="6" fillId="24" borderId="10" xfId="54" applyFont="1" applyFill="1" applyBorder="1" applyAlignment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6" fillId="24" borderId="10" xfId="53" applyNumberFormat="1" applyFont="1" applyFill="1" applyBorder="1" applyAlignment="1" applyProtection="1">
      <alignment horizontal="left" vertical="center" wrapText="1"/>
      <protection/>
    </xf>
    <xf numFmtId="49" fontId="11" fillId="0" borderId="14" xfId="54" applyNumberFormat="1" applyFont="1" applyBorder="1" applyAlignment="1">
      <alignment horizontal="center" vertical="center" wrapText="1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0" fontId="6" fillId="24" borderId="10" xfId="55" applyFont="1" applyFill="1" applyBorder="1" applyAlignment="1">
      <alignment vertical="center" wrapText="1"/>
      <protection/>
    </xf>
    <xf numFmtId="0" fontId="6" fillId="24" borderId="12" xfId="53" applyNumberFormat="1" applyFont="1" applyFill="1" applyBorder="1" applyAlignment="1" applyProtection="1">
      <alignment horizontal="left" vertical="center" wrapText="1"/>
      <protection/>
    </xf>
    <xf numFmtId="0" fontId="6" fillId="24" borderId="10" xfId="53" applyNumberFormat="1" applyFont="1" applyFill="1" applyBorder="1" applyAlignment="1" applyProtection="1">
      <alignment horizontal="left" vertical="center" wrapText="1"/>
      <protection/>
    </xf>
    <xf numFmtId="0" fontId="6" fillId="24" borderId="14" xfId="55" applyFont="1" applyFill="1" applyBorder="1" applyAlignment="1">
      <alignment vertical="center" wrapText="1"/>
      <protection/>
    </xf>
    <xf numFmtId="0" fontId="6" fillId="24" borderId="11" xfId="55" applyFont="1" applyFill="1" applyBorder="1" applyAlignment="1">
      <alignment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5" fillId="24" borderId="16" xfId="54" applyFont="1" applyFill="1" applyBorder="1" applyAlignment="1">
      <alignment horizontal="center" vertical="center"/>
      <protection/>
    </xf>
    <xf numFmtId="49" fontId="7" fillId="0" borderId="16" xfId="54" applyNumberFormat="1" applyFont="1" applyBorder="1" applyAlignment="1">
      <alignment horizontal="center" vertical="center" wrapText="1"/>
      <protection/>
    </xf>
    <xf numFmtId="0" fontId="6" fillId="24" borderId="14" xfId="54" applyFont="1" applyFill="1" applyBorder="1" applyAlignment="1">
      <alignment horizontal="center" vertical="center"/>
      <protection/>
    </xf>
    <xf numFmtId="0" fontId="6" fillId="24" borderId="11" xfId="54" applyFont="1" applyFill="1" applyBorder="1" applyAlignment="1">
      <alignment horizontal="center" vertical="center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49" fontId="6" fillId="0" borderId="14" xfId="54" applyNumberFormat="1" applyFont="1" applyBorder="1" applyAlignment="1">
      <alignment horizontal="center" vertical="center" wrapText="1"/>
      <protection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11" fillId="24" borderId="14" xfId="55" applyFont="1" applyFill="1" applyBorder="1" applyAlignment="1">
      <alignment vertical="center" wrapText="1"/>
      <protection/>
    </xf>
    <xf numFmtId="0" fontId="11" fillId="24" borderId="10" xfId="55" applyFont="1" applyFill="1" applyBorder="1" applyAlignment="1">
      <alignment vertical="center" wrapText="1"/>
      <protection/>
    </xf>
    <xf numFmtId="0" fontId="7" fillId="24" borderId="15" xfId="54" applyFont="1" applyFill="1" applyBorder="1" applyAlignment="1">
      <alignment horizontal="center" vertical="center"/>
      <protection/>
    </xf>
    <xf numFmtId="0" fontId="6" fillId="24" borderId="12" xfId="54" applyFont="1" applyFill="1" applyBorder="1" applyAlignment="1">
      <alignment horizontal="center" vertical="center"/>
      <protection/>
    </xf>
    <xf numFmtId="4" fontId="6" fillId="24" borderId="19" xfId="54" applyNumberFormat="1" applyFont="1" applyFill="1" applyBorder="1" applyAlignment="1">
      <alignment horizontal="center" vertical="center"/>
      <protection/>
    </xf>
    <xf numFmtId="0" fontId="6" fillId="24" borderId="11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6" fillId="24" borderId="18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0" fontId="11" fillId="24" borderId="10" xfId="53" applyNumberFormat="1" applyFont="1" applyFill="1" applyBorder="1" applyAlignment="1" applyProtection="1">
      <alignment horizontal="left" vertical="center" wrapText="1"/>
      <protection/>
    </xf>
    <xf numFmtId="0" fontId="11" fillId="24" borderId="12" xfId="53" applyNumberFormat="1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/>
    </xf>
    <xf numFmtId="2" fontId="11" fillId="24" borderId="10" xfId="53" applyNumberFormat="1" applyFont="1" applyFill="1" applyBorder="1" applyAlignment="1" applyProtection="1">
      <alignment horizontal="left" vertical="center" wrapText="1"/>
      <protection/>
    </xf>
    <xf numFmtId="49" fontId="6" fillId="24" borderId="10" xfId="0" applyNumberFormat="1" applyFont="1" applyFill="1" applyBorder="1" applyAlignment="1">
      <alignment horizontal="left" vertical="center" wrapText="1"/>
    </xf>
    <xf numFmtId="0" fontId="7" fillId="24" borderId="16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4" fontId="9" fillId="24" borderId="20" xfId="0" applyNumberFormat="1" applyFont="1" applyFill="1" applyBorder="1" applyAlignment="1">
      <alignment horizontal="center" vertical="center" wrapText="1"/>
    </xf>
    <xf numFmtId="0" fontId="6" fillId="24" borderId="14" xfId="54" applyFont="1" applyFill="1" applyBorder="1" applyAlignment="1">
      <alignment horizontal="left" vertical="center" wrapText="1"/>
      <protection/>
    </xf>
    <xf numFmtId="4" fontId="6" fillId="24" borderId="21" xfId="54" applyNumberFormat="1" applyFont="1" applyFill="1" applyBorder="1" applyAlignment="1">
      <alignment horizontal="center" vertical="center"/>
      <protection/>
    </xf>
    <xf numFmtId="4" fontId="6" fillId="24" borderId="22" xfId="54" applyNumberFormat="1" applyFont="1" applyFill="1" applyBorder="1" applyAlignment="1">
      <alignment horizontal="center" vertical="center"/>
      <protection/>
    </xf>
    <xf numFmtId="0" fontId="6" fillId="24" borderId="12" xfId="55" applyFont="1" applyFill="1" applyBorder="1" applyAlignment="1">
      <alignment vertical="center" wrapText="1"/>
      <protection/>
    </xf>
    <xf numFmtId="4" fontId="6" fillId="24" borderId="23" xfId="54" applyNumberFormat="1" applyFont="1" applyFill="1" applyBorder="1" applyAlignment="1">
      <alignment horizontal="center" vertical="center"/>
      <protection/>
    </xf>
    <xf numFmtId="0" fontId="11" fillId="24" borderId="18" xfId="55" applyFont="1" applyFill="1" applyBorder="1" applyAlignment="1">
      <alignment horizontal="left" vertical="center" wrapText="1"/>
      <protection/>
    </xf>
    <xf numFmtId="4" fontId="11" fillId="24" borderId="24" xfId="0" applyNumberFormat="1" applyFont="1" applyFill="1" applyBorder="1" applyAlignment="1">
      <alignment horizontal="center" vertical="center"/>
    </xf>
    <xf numFmtId="0" fontId="6" fillId="24" borderId="10" xfId="55" applyFont="1" applyFill="1" applyBorder="1" applyAlignment="1">
      <alignment horizontal="left" vertical="center" wrapText="1"/>
      <protection/>
    </xf>
    <xf numFmtId="4" fontId="6" fillId="24" borderId="22" xfId="0" applyNumberFormat="1" applyFont="1" applyFill="1" applyBorder="1" applyAlignment="1">
      <alignment horizontal="center" vertical="center"/>
    </xf>
    <xf numFmtId="0" fontId="6" fillId="24" borderId="11" xfId="55" applyFont="1" applyFill="1" applyBorder="1" applyAlignment="1">
      <alignment horizontal="left" vertical="center" wrapText="1"/>
      <protection/>
    </xf>
    <xf numFmtId="0" fontId="11" fillId="24" borderId="10" xfId="55" applyFont="1" applyFill="1" applyBorder="1" applyAlignment="1">
      <alignment horizontal="left" vertical="center" wrapText="1"/>
      <protection/>
    </xf>
    <xf numFmtId="4" fontId="11" fillId="24" borderId="22" xfId="0" applyNumberFormat="1" applyFont="1" applyFill="1" applyBorder="1" applyAlignment="1">
      <alignment horizontal="center" vertical="center"/>
    </xf>
    <xf numFmtId="0" fontId="6" fillId="24" borderId="13" xfId="55" applyFont="1" applyFill="1" applyBorder="1" applyAlignment="1">
      <alignment horizontal="left" vertical="center" wrapText="1"/>
      <protection/>
    </xf>
    <xf numFmtId="4" fontId="6" fillId="24" borderId="25" xfId="0" applyNumberFormat="1" applyFont="1" applyFill="1" applyBorder="1" applyAlignment="1">
      <alignment horizontal="center" vertical="center"/>
    </xf>
    <xf numFmtId="4" fontId="6" fillId="24" borderId="22" xfId="54" applyNumberFormat="1" applyFont="1" applyFill="1" applyBorder="1" applyAlignment="1">
      <alignment horizontal="center" vertical="center" wrapText="1"/>
      <protection/>
    </xf>
    <xf numFmtId="0" fontId="6" fillId="24" borderId="12" xfId="54" applyFont="1" applyFill="1" applyBorder="1" applyAlignment="1">
      <alignment horizontal="left" vertical="center" wrapText="1"/>
      <protection/>
    </xf>
    <xf numFmtId="0" fontId="6" fillId="24" borderId="12" xfId="0" applyFont="1" applyFill="1" applyBorder="1" applyAlignment="1">
      <alignment vertical="center" wrapText="1"/>
    </xf>
    <xf numFmtId="4" fontId="6" fillId="24" borderId="26" xfId="0" applyNumberFormat="1" applyFont="1" applyFill="1" applyBorder="1" applyAlignment="1">
      <alignment horizontal="center" vertical="center"/>
    </xf>
    <xf numFmtId="4" fontId="11" fillId="24" borderId="23" xfId="54" applyNumberFormat="1" applyFont="1" applyFill="1" applyBorder="1" applyAlignment="1">
      <alignment horizontal="center" vertical="center" wrapText="1"/>
      <protection/>
    </xf>
    <xf numFmtId="0" fontId="11" fillId="24" borderId="12" xfId="0" applyFont="1" applyFill="1" applyBorder="1" applyAlignment="1">
      <alignment horizontal="left" vertical="center" wrapText="1"/>
    </xf>
    <xf numFmtId="0" fontId="11" fillId="24" borderId="12" xfId="0" applyFont="1" applyFill="1" applyBorder="1" applyAlignment="1">
      <alignment vertical="center" wrapText="1"/>
    </xf>
    <xf numFmtId="4" fontId="11" fillId="24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24" borderId="15" xfId="53" applyNumberFormat="1" applyFont="1" applyFill="1" applyBorder="1" applyAlignment="1" applyProtection="1">
      <alignment horizontal="justify" vertical="center"/>
      <protection/>
    </xf>
    <xf numFmtId="0" fontId="11" fillId="24" borderId="10" xfId="53" applyNumberFormat="1" applyFont="1" applyFill="1" applyBorder="1" applyAlignment="1" applyProtection="1">
      <alignment horizontal="left" vertical="center" wrapText="1"/>
      <protection/>
    </xf>
    <xf numFmtId="49" fontId="6" fillId="0" borderId="15" xfId="54" applyNumberFormat="1" applyFont="1" applyBorder="1" applyAlignment="1">
      <alignment horizontal="center" vertical="center" wrapText="1"/>
      <protection/>
    </xf>
    <xf numFmtId="4" fontId="9" fillId="24" borderId="30" xfId="0" applyNumberFormat="1" applyFont="1" applyFill="1" applyBorder="1" applyAlignment="1">
      <alignment horizontal="center" vertical="center" wrapText="1"/>
    </xf>
    <xf numFmtId="4" fontId="6" fillId="24" borderId="2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0" fontId="7" fillId="24" borderId="31" xfId="55" applyFont="1" applyFill="1" applyBorder="1" applyAlignment="1">
      <alignment vertical="center" wrapText="1"/>
      <protection/>
    </xf>
    <xf numFmtId="4" fontId="9" fillId="24" borderId="20" xfId="0" applyNumberFormat="1" applyFont="1" applyFill="1" applyBorder="1" applyAlignment="1">
      <alignment horizontal="center" vertical="center"/>
    </xf>
    <xf numFmtId="4" fontId="11" fillId="24" borderId="21" xfId="0" applyNumberFormat="1" applyFont="1" applyFill="1" applyBorder="1" applyAlignment="1">
      <alignment horizontal="center" vertical="center"/>
    </xf>
    <xf numFmtId="4" fontId="11" fillId="24" borderId="21" xfId="54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24" borderId="15" xfId="55" applyFont="1" applyFill="1" applyBorder="1" applyAlignment="1">
      <alignment vertical="center" wrapText="1"/>
      <protection/>
    </xf>
    <xf numFmtId="4" fontId="6" fillId="24" borderId="32" xfId="54" applyNumberFormat="1" applyFont="1" applyFill="1" applyBorder="1" applyAlignment="1">
      <alignment horizontal="center" vertical="center"/>
      <protection/>
    </xf>
    <xf numFmtId="0" fontId="11" fillId="24" borderId="33" xfId="53" applyNumberFormat="1" applyFont="1" applyFill="1" applyBorder="1" applyAlignment="1" applyProtection="1">
      <alignment horizontal="left" vertical="center" wrapText="1"/>
      <protection/>
    </xf>
    <xf numFmtId="2" fontId="6" fillId="24" borderId="10" xfId="53" applyNumberFormat="1" applyFont="1" applyFill="1" applyBorder="1" applyAlignment="1" applyProtection="1">
      <alignment horizontal="left" vertical="center" wrapText="1"/>
      <protection/>
    </xf>
    <xf numFmtId="0" fontId="6" fillId="24" borderId="0" xfId="55" applyFont="1" applyFill="1" applyBorder="1" applyAlignment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center" wrapText="1"/>
    </xf>
    <xf numFmtId="49" fontId="11" fillId="24" borderId="10" xfId="0" applyNumberFormat="1" applyFont="1" applyFill="1" applyBorder="1" applyAlignment="1">
      <alignment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vertical="center" wrapText="1"/>
    </xf>
    <xf numFmtId="49" fontId="6" fillId="24" borderId="14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left" vertical="center" wrapText="1"/>
    </xf>
    <xf numFmtId="49" fontId="7" fillId="24" borderId="1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6" fillId="24" borderId="26" xfId="54" applyNumberFormat="1" applyFont="1" applyFill="1" applyBorder="1" applyAlignment="1">
      <alignment horizontal="center" vertical="center" wrapText="1"/>
      <protection/>
    </xf>
    <xf numFmtId="4" fontId="6" fillId="24" borderId="34" xfId="54" applyNumberFormat="1" applyFont="1" applyFill="1" applyBorder="1" applyAlignment="1">
      <alignment horizontal="center" vertical="center" wrapText="1"/>
      <protection/>
    </xf>
    <xf numFmtId="4" fontId="9" fillId="24" borderId="30" xfId="0" applyNumberFormat="1" applyFont="1" applyFill="1" applyBorder="1" applyAlignment="1">
      <alignment horizontal="center" vertical="center"/>
    </xf>
    <xf numFmtId="4" fontId="6" fillId="24" borderId="35" xfId="0" applyNumberFormat="1" applyFont="1" applyFill="1" applyBorder="1" applyAlignment="1">
      <alignment horizontal="center" vertical="center" wrapText="1"/>
    </xf>
    <xf numFmtId="4" fontId="9" fillId="24" borderId="35" xfId="0" applyNumberFormat="1" applyFont="1" applyFill="1" applyBorder="1" applyAlignment="1">
      <alignment horizontal="center" vertical="center"/>
    </xf>
    <xf numFmtId="4" fontId="11" fillId="24" borderId="19" xfId="0" applyNumberFormat="1" applyFont="1" applyFill="1" applyBorder="1" applyAlignment="1">
      <alignment horizontal="center" vertical="center"/>
    </xf>
    <xf numFmtId="4" fontId="6" fillId="24" borderId="36" xfId="0" applyNumberFormat="1" applyFont="1" applyFill="1" applyBorder="1" applyAlignment="1">
      <alignment horizontal="center" vertical="center" wrapText="1"/>
    </xf>
    <xf numFmtId="4" fontId="6" fillId="24" borderId="27" xfId="0" applyNumberFormat="1" applyFont="1" applyFill="1" applyBorder="1" applyAlignment="1">
      <alignment horizontal="center" vertical="center"/>
    </xf>
    <xf numFmtId="4" fontId="6" fillId="24" borderId="37" xfId="0" applyNumberFormat="1" applyFont="1" applyFill="1" applyBorder="1" applyAlignment="1">
      <alignment horizontal="center" vertical="center" wrapText="1"/>
    </xf>
    <xf numFmtId="4" fontId="6" fillId="24" borderId="22" xfId="0" applyNumberFormat="1" applyFont="1" applyFill="1" applyBorder="1" applyAlignment="1">
      <alignment horizontal="center" vertical="center" wrapText="1"/>
    </xf>
    <xf numFmtId="4" fontId="6" fillId="24" borderId="27" xfId="0" applyNumberFormat="1" applyFont="1" applyFill="1" applyBorder="1" applyAlignment="1">
      <alignment horizontal="center" vertical="center" wrapText="1"/>
    </xf>
    <xf numFmtId="4" fontId="6" fillId="24" borderId="38" xfId="0" applyNumberFormat="1" applyFont="1" applyFill="1" applyBorder="1" applyAlignment="1">
      <alignment horizontal="center" vertical="center"/>
    </xf>
    <xf numFmtId="4" fontId="6" fillId="24" borderId="38" xfId="0" applyNumberFormat="1" applyFont="1" applyFill="1" applyBorder="1" applyAlignment="1">
      <alignment horizontal="center" vertical="center" wrapText="1"/>
    </xf>
    <xf numFmtId="4" fontId="11" fillId="24" borderId="38" xfId="0" applyNumberFormat="1" applyFont="1" applyFill="1" applyBorder="1" applyAlignment="1">
      <alignment horizontal="center" vertical="center"/>
    </xf>
    <xf numFmtId="4" fontId="6" fillId="24" borderId="28" xfId="0" applyNumberFormat="1" applyFont="1" applyFill="1" applyBorder="1" applyAlignment="1">
      <alignment horizontal="center" vertical="center"/>
    </xf>
    <xf numFmtId="4" fontId="6" fillId="24" borderId="29" xfId="0" applyNumberFormat="1" applyFont="1" applyFill="1" applyBorder="1" applyAlignment="1">
      <alignment horizontal="center" vertical="center" wrapText="1"/>
    </xf>
    <xf numFmtId="4" fontId="6" fillId="24" borderId="26" xfId="0" applyNumberFormat="1" applyFont="1" applyFill="1" applyBorder="1" applyAlignment="1">
      <alignment horizontal="center" vertical="center" wrapText="1"/>
    </xf>
    <xf numFmtId="4" fontId="6" fillId="24" borderId="28" xfId="0" applyNumberFormat="1" applyFont="1" applyFill="1" applyBorder="1" applyAlignment="1">
      <alignment horizontal="center" vertical="center" wrapText="1"/>
    </xf>
    <xf numFmtId="4" fontId="9" fillId="24" borderId="35" xfId="0" applyNumberFormat="1" applyFont="1" applyFill="1" applyBorder="1" applyAlignment="1">
      <alignment horizontal="center" vertical="center" wrapText="1"/>
    </xf>
    <xf numFmtId="4" fontId="6" fillId="24" borderId="23" xfId="0" applyNumberFormat="1" applyFont="1" applyFill="1" applyBorder="1" applyAlignment="1">
      <alignment horizontal="center" vertical="center" wrapText="1"/>
    </xf>
    <xf numFmtId="4" fontId="6" fillId="24" borderId="39" xfId="0" applyNumberFormat="1" applyFont="1" applyFill="1" applyBorder="1" applyAlignment="1">
      <alignment horizontal="center" vertical="center" wrapText="1"/>
    </xf>
    <xf numFmtId="4" fontId="6" fillId="24" borderId="40" xfId="0" applyNumberFormat="1" applyFont="1" applyFill="1" applyBorder="1" applyAlignment="1">
      <alignment horizontal="center" vertical="center" wrapText="1"/>
    </xf>
    <xf numFmtId="4" fontId="6" fillId="24" borderId="21" xfId="0" applyNumberFormat="1" applyFont="1" applyFill="1" applyBorder="1" applyAlignment="1">
      <alignment horizontal="center" vertical="center" wrapText="1"/>
    </xf>
    <xf numFmtId="4" fontId="6" fillId="24" borderId="19" xfId="0" applyNumberFormat="1" applyFont="1" applyFill="1" applyBorder="1" applyAlignment="1">
      <alignment horizontal="center" vertical="center" wrapText="1"/>
    </xf>
    <xf numFmtId="4" fontId="6" fillId="24" borderId="41" xfId="0" applyNumberFormat="1" applyFont="1" applyFill="1" applyBorder="1" applyAlignment="1">
      <alignment horizontal="center" vertical="center" wrapText="1"/>
    </xf>
    <xf numFmtId="4" fontId="9" fillId="24" borderId="42" xfId="0" applyNumberFormat="1" applyFont="1" applyFill="1" applyBorder="1" applyAlignment="1">
      <alignment horizontal="center" vertical="center" wrapText="1"/>
    </xf>
    <xf numFmtId="4" fontId="9" fillId="24" borderId="35" xfId="0" applyNumberFormat="1" applyFont="1" applyFill="1" applyBorder="1" applyAlignment="1">
      <alignment vertical="center" wrapText="1"/>
    </xf>
    <xf numFmtId="4" fontId="6" fillId="24" borderId="39" xfId="54" applyNumberFormat="1" applyFont="1" applyFill="1" applyBorder="1" applyAlignment="1">
      <alignment horizontal="center" vertical="center"/>
      <protection/>
    </xf>
    <xf numFmtId="4" fontId="6" fillId="24" borderId="27" xfId="54" applyNumberFormat="1" applyFont="1" applyFill="1" applyBorder="1" applyAlignment="1">
      <alignment horizontal="center" vertical="center"/>
      <protection/>
    </xf>
    <xf numFmtId="4" fontId="6" fillId="24" borderId="43" xfId="0" applyNumberFormat="1" applyFont="1" applyFill="1" applyBorder="1" applyAlignment="1">
      <alignment horizontal="center" vertical="center" wrapText="1"/>
    </xf>
    <xf numFmtId="4" fontId="6" fillId="24" borderId="44" xfId="54" applyNumberFormat="1" applyFont="1" applyFill="1" applyBorder="1" applyAlignment="1">
      <alignment horizontal="center" vertical="center"/>
      <protection/>
    </xf>
    <xf numFmtId="4" fontId="9" fillId="24" borderId="45" xfId="55" applyNumberFormat="1" applyFont="1" applyFill="1" applyBorder="1" applyAlignment="1">
      <alignment horizontal="center" vertical="center" wrapText="1"/>
      <protection/>
    </xf>
    <xf numFmtId="4" fontId="9" fillId="24" borderId="46" xfId="55" applyNumberFormat="1" applyFont="1" applyFill="1" applyBorder="1" applyAlignment="1">
      <alignment horizontal="center" vertical="center" wrapText="1"/>
      <protection/>
    </xf>
    <xf numFmtId="4" fontId="11" fillId="24" borderId="47" xfId="0" applyNumberFormat="1" applyFont="1" applyFill="1" applyBorder="1" applyAlignment="1">
      <alignment horizontal="center" vertical="center"/>
    </xf>
    <xf numFmtId="4" fontId="6" fillId="24" borderId="37" xfId="0" applyNumberFormat="1" applyFont="1" applyFill="1" applyBorder="1" applyAlignment="1">
      <alignment horizontal="center" vertical="center"/>
    </xf>
    <xf numFmtId="4" fontId="6" fillId="24" borderId="29" xfId="0" applyNumberFormat="1" applyFont="1" applyFill="1" applyBorder="1" applyAlignment="1">
      <alignment horizontal="center" vertical="center"/>
    </xf>
    <xf numFmtId="4" fontId="6" fillId="24" borderId="19" xfId="0" applyNumberFormat="1" applyFont="1" applyFill="1" applyBorder="1" applyAlignment="1">
      <alignment horizontal="center" vertical="center"/>
    </xf>
    <xf numFmtId="4" fontId="6" fillId="24" borderId="36" xfId="0" applyNumberFormat="1" applyFont="1" applyFill="1" applyBorder="1" applyAlignment="1">
      <alignment horizontal="center" vertical="center"/>
    </xf>
    <xf numFmtId="4" fontId="6" fillId="24" borderId="48" xfId="0" applyNumberFormat="1" applyFont="1" applyFill="1" applyBorder="1" applyAlignment="1">
      <alignment horizontal="center" vertical="center"/>
    </xf>
    <xf numFmtId="4" fontId="6" fillId="24" borderId="49" xfId="0" applyNumberFormat="1" applyFont="1" applyFill="1" applyBorder="1" applyAlignment="1">
      <alignment horizontal="center" vertical="center"/>
    </xf>
    <xf numFmtId="4" fontId="11" fillId="24" borderId="37" xfId="0" applyNumberFormat="1" applyFont="1" applyFill="1" applyBorder="1" applyAlignment="1">
      <alignment horizontal="center" vertical="center"/>
    </xf>
    <xf numFmtId="4" fontId="9" fillId="24" borderId="50" xfId="0" applyNumberFormat="1" applyFont="1" applyFill="1" applyBorder="1" applyAlignment="1">
      <alignment horizontal="center" vertical="center"/>
    </xf>
    <xf numFmtId="4" fontId="11" fillId="24" borderId="39" xfId="54" applyNumberFormat="1" applyFont="1" applyFill="1" applyBorder="1" applyAlignment="1">
      <alignment horizontal="center" vertical="center" wrapText="1"/>
      <protection/>
    </xf>
    <xf numFmtId="4" fontId="11" fillId="24" borderId="40" xfId="54" applyNumberFormat="1" applyFont="1" applyFill="1" applyBorder="1" applyAlignment="1">
      <alignment horizontal="center" vertical="center" wrapText="1"/>
      <protection/>
    </xf>
    <xf numFmtId="4" fontId="6" fillId="24" borderId="27" xfId="54" applyNumberFormat="1" applyFont="1" applyFill="1" applyBorder="1" applyAlignment="1">
      <alignment horizontal="center" vertical="center" wrapText="1"/>
      <protection/>
    </xf>
    <xf numFmtId="4" fontId="6" fillId="24" borderId="37" xfId="54" applyNumberFormat="1" applyFont="1" applyFill="1" applyBorder="1" applyAlignment="1">
      <alignment horizontal="center" vertical="center" wrapText="1"/>
      <protection/>
    </xf>
    <xf numFmtId="4" fontId="11" fillId="24" borderId="19" xfId="54" applyNumberFormat="1" applyFont="1" applyFill="1" applyBorder="1" applyAlignment="1">
      <alignment horizontal="center" vertical="center" wrapText="1"/>
      <protection/>
    </xf>
    <xf numFmtId="4" fontId="11" fillId="24" borderId="36" xfId="54" applyNumberFormat="1" applyFont="1" applyFill="1" applyBorder="1" applyAlignment="1">
      <alignment horizontal="center" vertical="center" wrapText="1"/>
      <protection/>
    </xf>
    <xf numFmtId="4" fontId="11" fillId="24" borderId="22" xfId="54" applyNumberFormat="1" applyFont="1" applyFill="1" applyBorder="1" applyAlignment="1">
      <alignment horizontal="center" vertical="center" wrapText="1"/>
      <protection/>
    </xf>
    <xf numFmtId="4" fontId="11" fillId="24" borderId="27" xfId="54" applyNumberFormat="1" applyFont="1" applyFill="1" applyBorder="1" applyAlignment="1">
      <alignment horizontal="center" vertical="center" wrapText="1"/>
      <protection/>
    </xf>
    <xf numFmtId="4" fontId="6" fillId="24" borderId="28" xfId="54" applyNumberFormat="1" applyFont="1" applyFill="1" applyBorder="1" applyAlignment="1">
      <alignment horizontal="center" vertical="center" wrapText="1"/>
      <protection/>
    </xf>
    <xf numFmtId="4" fontId="6" fillId="24" borderId="29" xfId="54" applyNumberFormat="1" applyFont="1" applyFill="1" applyBorder="1" applyAlignment="1">
      <alignment horizontal="center" vertical="center" wrapText="1"/>
      <protection/>
    </xf>
    <xf numFmtId="4" fontId="6" fillId="24" borderId="36" xfId="54" applyNumberFormat="1" applyFont="1" applyFill="1" applyBorder="1" applyAlignment="1">
      <alignment horizontal="center" vertical="center" wrapText="1"/>
      <protection/>
    </xf>
    <xf numFmtId="4" fontId="6" fillId="24" borderId="49" xfId="54" applyNumberFormat="1" applyFont="1" applyFill="1" applyBorder="1" applyAlignment="1">
      <alignment horizontal="center" vertical="center" wrapText="1"/>
      <protection/>
    </xf>
    <xf numFmtId="4" fontId="6" fillId="24" borderId="44" xfId="54" applyNumberFormat="1" applyFont="1" applyFill="1" applyBorder="1" applyAlignment="1">
      <alignment horizontal="center" vertical="center" wrapText="1"/>
      <protection/>
    </xf>
    <xf numFmtId="4" fontId="6" fillId="24" borderId="41" xfId="0" applyNumberFormat="1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horizontal="center" vertical="center"/>
    </xf>
    <xf numFmtId="4" fontId="6" fillId="24" borderId="39" xfId="0" applyNumberFormat="1" applyFont="1" applyFill="1" applyBorder="1" applyAlignment="1">
      <alignment horizontal="center" vertical="center"/>
    </xf>
    <xf numFmtId="4" fontId="6" fillId="24" borderId="40" xfId="0" applyNumberFormat="1" applyFont="1" applyFill="1" applyBorder="1" applyAlignment="1">
      <alignment horizontal="center" vertical="center"/>
    </xf>
    <xf numFmtId="4" fontId="11" fillId="24" borderId="51" xfId="54" applyNumberFormat="1" applyFont="1" applyFill="1" applyBorder="1" applyAlignment="1">
      <alignment horizontal="center" vertical="center" wrapText="1"/>
      <protection/>
    </xf>
    <xf numFmtId="4" fontId="11" fillId="24" borderId="52" xfId="54" applyNumberFormat="1" applyFont="1" applyFill="1" applyBorder="1" applyAlignment="1">
      <alignment horizontal="center" vertical="center" wrapText="1"/>
      <protection/>
    </xf>
    <xf numFmtId="4" fontId="6" fillId="24" borderId="38" xfId="54" applyNumberFormat="1" applyFont="1" applyFill="1" applyBorder="1" applyAlignment="1">
      <alignment horizontal="center" vertical="center" wrapText="1"/>
      <protection/>
    </xf>
    <xf numFmtId="4" fontId="11" fillId="24" borderId="38" xfId="54" applyNumberFormat="1" applyFont="1" applyFill="1" applyBorder="1" applyAlignment="1">
      <alignment horizontal="center" vertical="center" wrapText="1"/>
      <protection/>
    </xf>
    <xf numFmtId="4" fontId="6" fillId="24" borderId="43" xfId="54" applyNumberFormat="1" applyFont="1" applyFill="1" applyBorder="1" applyAlignment="1">
      <alignment horizontal="center" vertical="center" wrapText="1"/>
      <protection/>
    </xf>
    <xf numFmtId="4" fontId="6" fillId="24" borderId="41" xfId="54" applyNumberFormat="1" applyFont="1" applyFill="1" applyBorder="1" applyAlignment="1">
      <alignment horizontal="center" vertical="center" wrapText="1"/>
      <protection/>
    </xf>
    <xf numFmtId="4" fontId="6" fillId="24" borderId="32" xfId="0" applyNumberFormat="1" applyFont="1" applyFill="1" applyBorder="1" applyAlignment="1">
      <alignment horizontal="center" vertical="center"/>
    </xf>
    <xf numFmtId="4" fontId="6" fillId="24" borderId="44" xfId="0" applyNumberFormat="1" applyFont="1" applyFill="1" applyBorder="1" applyAlignment="1">
      <alignment horizontal="center" vertical="center"/>
    </xf>
    <xf numFmtId="4" fontId="9" fillId="24" borderId="20" xfId="54" applyNumberFormat="1" applyFont="1" applyFill="1" applyBorder="1" applyAlignment="1">
      <alignment horizontal="center" vertical="center" wrapText="1"/>
      <protection/>
    </xf>
    <xf numFmtId="4" fontId="9" fillId="24" borderId="30" xfId="54" applyNumberFormat="1" applyFont="1" applyFill="1" applyBorder="1" applyAlignment="1">
      <alignment horizontal="center" vertical="center" wrapText="1"/>
      <protection/>
    </xf>
    <xf numFmtId="4" fontId="6" fillId="24" borderId="35" xfId="54" applyNumberFormat="1" applyFont="1" applyFill="1" applyBorder="1" applyAlignment="1">
      <alignment horizontal="center" vertical="center" wrapText="1"/>
      <protection/>
    </xf>
    <xf numFmtId="4" fontId="11" fillId="24" borderId="37" xfId="54" applyNumberFormat="1" applyFont="1" applyFill="1" applyBorder="1" applyAlignment="1">
      <alignment horizontal="center" vertical="center" wrapText="1"/>
      <protection/>
    </xf>
    <xf numFmtId="4" fontId="6" fillId="24" borderId="53" xfId="54" applyNumberFormat="1" applyFont="1" applyFill="1" applyBorder="1" applyAlignment="1">
      <alignment horizontal="center" vertical="center" wrapText="1"/>
      <protection/>
    </xf>
    <xf numFmtId="4" fontId="11" fillId="24" borderId="54" xfId="54" applyNumberFormat="1" applyFont="1" applyFill="1" applyBorder="1" applyAlignment="1">
      <alignment horizontal="center" vertical="center" wrapText="1"/>
      <protection/>
    </xf>
    <xf numFmtId="4" fontId="6" fillId="24" borderId="21" xfId="54" applyNumberFormat="1" applyFont="1" applyFill="1" applyBorder="1" applyAlignment="1">
      <alignment horizontal="center" vertical="center" wrapText="1"/>
      <protection/>
    </xf>
    <xf numFmtId="4" fontId="6" fillId="24" borderId="19" xfId="54" applyNumberFormat="1" applyFont="1" applyFill="1" applyBorder="1" applyAlignment="1">
      <alignment horizontal="center" vertical="center" wrapText="1"/>
      <protection/>
    </xf>
    <xf numFmtId="4" fontId="6" fillId="24" borderId="54" xfId="54" applyNumberFormat="1" applyFont="1" applyFill="1" applyBorder="1" applyAlignment="1">
      <alignment horizontal="center" vertical="center" wrapText="1"/>
      <protection/>
    </xf>
    <xf numFmtId="4" fontId="11" fillId="24" borderId="55" xfId="54" applyNumberFormat="1" applyFont="1" applyFill="1" applyBorder="1" applyAlignment="1">
      <alignment horizontal="center" vertical="center" wrapText="1"/>
      <protection/>
    </xf>
    <xf numFmtId="4" fontId="11" fillId="24" borderId="56" xfId="54" applyNumberFormat="1" applyFont="1" applyFill="1" applyBorder="1" applyAlignment="1">
      <alignment horizontal="center" vertical="center" wrapText="1"/>
      <protection/>
    </xf>
    <xf numFmtId="4" fontId="6" fillId="24" borderId="53" xfId="0" applyNumberFormat="1" applyFont="1" applyFill="1" applyBorder="1" applyAlignment="1">
      <alignment horizontal="center" vertical="center"/>
    </xf>
    <xf numFmtId="4" fontId="6" fillId="24" borderId="57" xfId="0" applyNumberFormat="1" applyFont="1" applyFill="1" applyBorder="1" applyAlignment="1">
      <alignment horizontal="center" vertical="center"/>
    </xf>
    <xf numFmtId="4" fontId="6" fillId="24" borderId="48" xfId="0" applyNumberFormat="1" applyFont="1" applyFill="1" applyBorder="1" applyAlignment="1">
      <alignment horizontal="center" vertical="center" wrapText="1"/>
    </xf>
    <xf numFmtId="4" fontId="6" fillId="24" borderId="30" xfId="0" applyNumberFormat="1" applyFont="1" applyFill="1" applyBorder="1" applyAlignment="1">
      <alignment horizontal="center" vertical="center"/>
    </xf>
    <xf numFmtId="4" fontId="6" fillId="24" borderId="42" xfId="0" applyNumberFormat="1" applyFont="1" applyFill="1" applyBorder="1" applyAlignment="1">
      <alignment horizontal="center" vertical="center"/>
    </xf>
    <xf numFmtId="4" fontId="6" fillId="24" borderId="35" xfId="0" applyNumberFormat="1" applyFont="1" applyFill="1" applyBorder="1" applyAlignment="1">
      <alignment horizontal="center" vertical="center"/>
    </xf>
    <xf numFmtId="4" fontId="6" fillId="24" borderId="58" xfId="0" applyNumberFormat="1" applyFont="1" applyFill="1" applyBorder="1" applyAlignment="1">
      <alignment horizontal="center" vertical="center"/>
    </xf>
    <xf numFmtId="4" fontId="6" fillId="24" borderId="59" xfId="0" applyNumberFormat="1" applyFont="1" applyFill="1" applyBorder="1" applyAlignment="1">
      <alignment horizontal="center" vertical="center"/>
    </xf>
    <xf numFmtId="4" fontId="11" fillId="24" borderId="23" xfId="0" applyNumberFormat="1" applyFont="1" applyFill="1" applyBorder="1" applyAlignment="1">
      <alignment horizontal="center" vertical="center"/>
    </xf>
    <xf numFmtId="4" fontId="11" fillId="24" borderId="39" xfId="0" applyNumberFormat="1" applyFont="1" applyFill="1" applyBorder="1" applyAlignment="1">
      <alignment horizontal="center" vertical="center"/>
    </xf>
    <xf numFmtId="4" fontId="11" fillId="24" borderId="40" xfId="0" applyNumberFormat="1" applyFont="1" applyFill="1" applyBorder="1" applyAlignment="1">
      <alignment horizontal="center" vertical="center"/>
    </xf>
    <xf numFmtId="4" fontId="9" fillId="24" borderId="42" xfId="0" applyNumberFormat="1" applyFont="1" applyFill="1" applyBorder="1" applyAlignment="1">
      <alignment horizontal="center" vertical="center"/>
    </xf>
    <xf numFmtId="4" fontId="11" fillId="24" borderId="54" xfId="0" applyNumberFormat="1" applyFont="1" applyFill="1" applyBorder="1" applyAlignment="1">
      <alignment horizontal="center" vertical="center"/>
    </xf>
    <xf numFmtId="4" fontId="11" fillId="24" borderId="25" xfId="0" applyNumberFormat="1" applyFont="1" applyFill="1" applyBorder="1" applyAlignment="1">
      <alignment horizontal="center" vertical="center"/>
    </xf>
    <xf numFmtId="4" fontId="11" fillId="24" borderId="48" xfId="0" applyNumberFormat="1" applyFont="1" applyFill="1" applyBorder="1" applyAlignment="1">
      <alignment horizontal="center" vertical="center"/>
    </xf>
    <xf numFmtId="4" fontId="6" fillId="24" borderId="24" xfId="0" applyNumberFormat="1" applyFont="1" applyFill="1" applyBorder="1" applyAlignment="1">
      <alignment horizontal="center" vertical="center"/>
    </xf>
    <xf numFmtId="4" fontId="6" fillId="24" borderId="47" xfId="0" applyNumberFormat="1" applyFont="1" applyFill="1" applyBorder="1" applyAlignment="1">
      <alignment horizontal="center" vertical="center"/>
    </xf>
    <xf numFmtId="4" fontId="6" fillId="24" borderId="60" xfId="0" applyNumberFormat="1" applyFont="1" applyFill="1" applyBorder="1" applyAlignment="1">
      <alignment horizontal="center" vertical="center"/>
    </xf>
    <xf numFmtId="4" fontId="6" fillId="24" borderId="50" xfId="0" applyNumberFormat="1" applyFont="1" applyFill="1" applyBorder="1" applyAlignment="1">
      <alignment horizontal="center" vertical="center"/>
    </xf>
    <xf numFmtId="4" fontId="6" fillId="24" borderId="61" xfId="0" applyNumberFormat="1" applyFont="1" applyFill="1" applyBorder="1" applyAlignment="1">
      <alignment horizontal="center" vertical="center"/>
    </xf>
    <xf numFmtId="176" fontId="9" fillId="24" borderId="20" xfId="0" applyNumberFormat="1" applyFont="1" applyFill="1" applyBorder="1" applyAlignment="1">
      <alignment horizontal="center" vertical="center" wrapText="1"/>
    </xf>
    <xf numFmtId="176" fontId="9" fillId="24" borderId="30" xfId="0" applyNumberFormat="1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justify" vertical="center"/>
    </xf>
    <xf numFmtId="0" fontId="9" fillId="24" borderId="62" xfId="0" applyFont="1" applyFill="1" applyBorder="1" applyAlignment="1">
      <alignment horizontal="justify" vertical="center"/>
    </xf>
    <xf numFmtId="4" fontId="6" fillId="24" borderId="55" xfId="0" applyNumberFormat="1" applyFont="1" applyFill="1" applyBorder="1" applyAlignment="1">
      <alignment horizontal="center" vertical="center"/>
    </xf>
    <xf numFmtId="4" fontId="6" fillId="24" borderId="56" xfId="0" applyNumberFormat="1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" fontId="9" fillId="24" borderId="35" xfId="54" applyNumberFormat="1" applyFont="1" applyFill="1" applyBorder="1" applyAlignment="1">
      <alignment horizontal="center" vertical="center" wrapText="1"/>
      <protection/>
    </xf>
    <xf numFmtId="4" fontId="6" fillId="24" borderId="56" xfId="54" applyNumberFormat="1" applyFont="1" applyFill="1" applyBorder="1" applyAlignment="1">
      <alignment horizontal="center" vertical="center" wrapText="1"/>
      <protection/>
    </xf>
    <xf numFmtId="4" fontId="9" fillId="24" borderId="32" xfId="54" applyNumberFormat="1" applyFont="1" applyFill="1" applyBorder="1" applyAlignment="1">
      <alignment horizontal="center" vertical="center"/>
      <protection/>
    </xf>
    <xf numFmtId="4" fontId="9" fillId="24" borderId="44" xfId="54" applyNumberFormat="1" applyFont="1" applyFill="1" applyBorder="1" applyAlignment="1">
      <alignment horizontal="center" vertical="center"/>
      <protection/>
    </xf>
    <xf numFmtId="4" fontId="31" fillId="24" borderId="44" xfId="54" applyNumberFormat="1" applyFont="1" applyFill="1" applyBorder="1" applyAlignment="1">
      <alignment horizontal="center" vertical="center"/>
      <protection/>
    </xf>
    <xf numFmtId="4" fontId="6" fillId="24" borderId="41" xfId="54" applyNumberFormat="1" applyFont="1" applyFill="1" applyBorder="1" applyAlignment="1">
      <alignment horizontal="center" vertical="center"/>
      <protection/>
    </xf>
    <xf numFmtId="4" fontId="9" fillId="24" borderId="41" xfId="54" applyNumberFormat="1" applyFont="1" applyFill="1" applyBorder="1" applyAlignment="1">
      <alignment horizontal="center" vertical="center"/>
      <protection/>
    </xf>
    <xf numFmtId="4" fontId="6" fillId="24" borderId="30" xfId="54" applyNumberFormat="1" applyFont="1" applyFill="1" applyBorder="1" applyAlignment="1">
      <alignment horizontal="center" vertical="center" wrapText="1"/>
      <protection/>
    </xf>
    <xf numFmtId="0" fontId="6" fillId="24" borderId="14" xfId="55" applyFont="1" applyFill="1" applyBorder="1" applyAlignment="1">
      <alignment horizontal="left" vertical="center" wrapText="1"/>
      <protection/>
    </xf>
    <xf numFmtId="4" fontId="6" fillId="24" borderId="23" xfId="54" applyNumberFormat="1" applyFont="1" applyFill="1" applyBorder="1" applyAlignment="1">
      <alignment horizontal="center" vertical="center" wrapText="1"/>
      <protection/>
    </xf>
    <xf numFmtId="4" fontId="6" fillId="24" borderId="39" xfId="54" applyNumberFormat="1" applyFont="1" applyFill="1" applyBorder="1" applyAlignment="1">
      <alignment horizontal="center" vertical="center" wrapText="1"/>
      <protection/>
    </xf>
    <xf numFmtId="4" fontId="6" fillId="24" borderId="40" xfId="54" applyNumberFormat="1" applyFont="1" applyFill="1" applyBorder="1" applyAlignment="1">
      <alignment horizontal="center" vertical="center" wrapText="1"/>
      <protection/>
    </xf>
    <xf numFmtId="176" fontId="6" fillId="24" borderId="23" xfId="54" applyNumberFormat="1" applyFont="1" applyFill="1" applyBorder="1" applyAlignment="1">
      <alignment horizontal="center" vertical="center" wrapText="1"/>
      <protection/>
    </xf>
    <xf numFmtId="176" fontId="6" fillId="24" borderId="39" xfId="54" applyNumberFormat="1" applyFont="1" applyFill="1" applyBorder="1" applyAlignment="1">
      <alignment horizontal="center" vertical="center" wrapText="1"/>
      <protection/>
    </xf>
    <xf numFmtId="4" fontId="6" fillId="24" borderId="50" xfId="54" applyNumberFormat="1" applyFont="1" applyFill="1" applyBorder="1" applyAlignment="1">
      <alignment horizontal="center" vertical="center" wrapText="1"/>
      <protection/>
    </xf>
    <xf numFmtId="4" fontId="6" fillId="24" borderId="20" xfId="54" applyNumberFormat="1" applyFont="1" applyFill="1" applyBorder="1" applyAlignment="1">
      <alignment horizontal="center" vertical="center" wrapText="1"/>
      <protection/>
    </xf>
    <xf numFmtId="4" fontId="6" fillId="24" borderId="63" xfId="54" applyNumberFormat="1" applyFont="1" applyFill="1" applyBorder="1" applyAlignment="1">
      <alignment horizontal="center" vertical="center" wrapText="1"/>
      <protection/>
    </xf>
    <xf numFmtId="176" fontId="6" fillId="24" borderId="22" xfId="0" applyNumberFormat="1" applyFont="1" applyFill="1" applyBorder="1" applyAlignment="1">
      <alignment horizontal="center" vertical="center"/>
    </xf>
    <xf numFmtId="176" fontId="6" fillId="24" borderId="27" xfId="0" applyNumberFormat="1" applyFont="1" applyFill="1" applyBorder="1" applyAlignment="1">
      <alignment horizontal="center" vertical="center"/>
    </xf>
    <xf numFmtId="176" fontId="11" fillId="24" borderId="23" xfId="0" applyNumberFormat="1" applyFont="1" applyFill="1" applyBorder="1" applyAlignment="1">
      <alignment horizontal="center" vertical="center"/>
    </xf>
    <xf numFmtId="176" fontId="11" fillId="24" borderId="39" xfId="0" applyNumberFormat="1" applyFont="1" applyFill="1" applyBorder="1" applyAlignment="1">
      <alignment horizontal="center" vertical="center"/>
    </xf>
    <xf numFmtId="176" fontId="11" fillId="24" borderId="40" xfId="0" applyNumberFormat="1" applyFont="1" applyFill="1" applyBorder="1" applyAlignment="1">
      <alignment horizontal="center" vertical="center"/>
    </xf>
    <xf numFmtId="176" fontId="9" fillId="24" borderId="20" xfId="0" applyNumberFormat="1" applyFont="1" applyFill="1" applyBorder="1" applyAlignment="1">
      <alignment horizontal="center" vertical="center"/>
    </xf>
    <xf numFmtId="176" fontId="9" fillId="24" borderId="30" xfId="0" applyNumberFormat="1" applyFont="1" applyFill="1" applyBorder="1" applyAlignment="1">
      <alignment horizontal="center" vertical="center"/>
    </xf>
    <xf numFmtId="176" fontId="9" fillId="24" borderId="35" xfId="0" applyNumberFormat="1" applyFont="1" applyFill="1" applyBorder="1" applyAlignment="1">
      <alignment horizontal="center" vertical="center"/>
    </xf>
    <xf numFmtId="49" fontId="6" fillId="0" borderId="33" xfId="54" applyNumberFormat="1" applyFont="1" applyBorder="1" applyAlignment="1">
      <alignment horizontal="center" vertical="center" wrapText="1"/>
      <protection/>
    </xf>
    <xf numFmtId="0" fontId="6" fillId="24" borderId="33" xfId="55" applyFont="1" applyFill="1" applyBorder="1" applyAlignment="1">
      <alignment horizontal="left" vertical="center" wrapText="1"/>
      <protection/>
    </xf>
    <xf numFmtId="4" fontId="6" fillId="24" borderId="55" xfId="54" applyNumberFormat="1" applyFont="1" applyFill="1" applyBorder="1" applyAlignment="1">
      <alignment horizontal="center" vertical="center" wrapText="1"/>
      <protection/>
    </xf>
    <xf numFmtId="4" fontId="6" fillId="24" borderId="64" xfId="0" applyNumberFormat="1" applyFont="1" applyFill="1" applyBorder="1" applyAlignment="1">
      <alignment horizontal="center" vertical="center"/>
    </xf>
    <xf numFmtId="176" fontId="11" fillId="24" borderId="38" xfId="54" applyNumberFormat="1" applyFont="1" applyFill="1" applyBorder="1" applyAlignment="1">
      <alignment horizontal="center" vertical="center" wrapText="1"/>
      <protection/>
    </xf>
    <xf numFmtId="176" fontId="11" fillId="24" borderId="27" xfId="54" applyNumberFormat="1" applyFont="1" applyFill="1" applyBorder="1" applyAlignment="1">
      <alignment horizontal="center" vertical="center" wrapText="1"/>
      <protection/>
    </xf>
    <xf numFmtId="176" fontId="9" fillId="24" borderId="32" xfId="54" applyNumberFormat="1" applyFont="1" applyFill="1" applyBorder="1" applyAlignment="1">
      <alignment horizontal="center" vertical="center"/>
      <protection/>
    </xf>
    <xf numFmtId="176" fontId="9" fillId="24" borderId="44" xfId="54" applyNumberFormat="1" applyFont="1" applyFill="1" applyBorder="1" applyAlignment="1">
      <alignment horizontal="center" vertical="center"/>
      <protection/>
    </xf>
    <xf numFmtId="176" fontId="31" fillId="24" borderId="44" xfId="54" applyNumberFormat="1" applyFont="1" applyFill="1" applyBorder="1" applyAlignment="1">
      <alignment horizontal="center" vertical="center"/>
      <protection/>
    </xf>
    <xf numFmtId="4" fontId="6" fillId="24" borderId="53" xfId="0" applyNumberFormat="1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left" vertical="center" wrapText="1"/>
    </xf>
    <xf numFmtId="4" fontId="9" fillId="24" borderId="17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1" fillId="24" borderId="65" xfId="55" applyFont="1" applyFill="1" applyBorder="1" applyAlignment="1">
      <alignment vertical="center" wrapText="1"/>
      <protection/>
    </xf>
    <xf numFmtId="0" fontId="6" fillId="24" borderId="66" xfId="55" applyFont="1" applyFill="1" applyBorder="1" applyAlignment="1">
      <alignment vertical="center" wrapText="1"/>
      <protection/>
    </xf>
    <xf numFmtId="0" fontId="11" fillId="24" borderId="66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left" vertical="center" wrapText="1"/>
    </xf>
    <xf numFmtId="4" fontId="6" fillId="24" borderId="46" xfId="0" applyNumberFormat="1" applyFont="1" applyFill="1" applyBorder="1" applyAlignment="1">
      <alignment horizontal="center" vertical="center" wrapText="1"/>
    </xf>
    <xf numFmtId="4" fontId="9" fillId="24" borderId="61" xfId="0" applyNumberFormat="1" applyFont="1" applyFill="1" applyBorder="1" applyAlignment="1">
      <alignment horizontal="center" vertical="center" wrapText="1"/>
    </xf>
    <xf numFmtId="176" fontId="6" fillId="24" borderId="23" xfId="0" applyNumberFormat="1" applyFont="1" applyFill="1" applyBorder="1" applyAlignment="1">
      <alignment horizontal="center" vertical="center" wrapText="1"/>
    </xf>
    <xf numFmtId="176" fontId="6" fillId="24" borderId="3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176" fontId="6" fillId="24" borderId="21" xfId="0" applyNumberFormat="1" applyFont="1" applyFill="1" applyBorder="1" applyAlignment="1">
      <alignment horizontal="center" vertical="center" wrapText="1"/>
    </xf>
    <xf numFmtId="176" fontId="6" fillId="24" borderId="19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" fontId="6" fillId="24" borderId="55" xfId="0" applyNumberFormat="1" applyFont="1" applyFill="1" applyBorder="1" applyAlignment="1">
      <alignment horizontal="center" vertical="center" wrapText="1"/>
    </xf>
    <xf numFmtId="4" fontId="6" fillId="24" borderId="56" xfId="0" applyNumberFormat="1" applyFont="1" applyFill="1" applyBorder="1" applyAlignment="1">
      <alignment horizontal="center" vertical="center" wrapText="1"/>
    </xf>
    <xf numFmtId="176" fontId="6" fillId="24" borderId="27" xfId="0" applyNumberFormat="1" applyFont="1" applyFill="1" applyBorder="1" applyAlignment="1">
      <alignment horizontal="center" vertical="center" wrapText="1"/>
    </xf>
    <xf numFmtId="176" fontId="6" fillId="24" borderId="26" xfId="0" applyNumberFormat="1" applyFont="1" applyFill="1" applyBorder="1" applyAlignment="1">
      <alignment horizontal="center" vertical="center" wrapText="1"/>
    </xf>
    <xf numFmtId="176" fontId="6" fillId="24" borderId="28" xfId="0" applyNumberFormat="1" applyFont="1" applyFill="1" applyBorder="1" applyAlignment="1">
      <alignment horizontal="center" vertical="center" wrapText="1"/>
    </xf>
    <xf numFmtId="176" fontId="6" fillId="24" borderId="22" xfId="0" applyNumberFormat="1" applyFont="1" applyFill="1" applyBorder="1" applyAlignment="1">
      <alignment horizontal="center" vertical="center" wrapText="1"/>
    </xf>
    <xf numFmtId="176" fontId="11" fillId="24" borderId="38" xfId="0" applyNumberFormat="1" applyFont="1" applyFill="1" applyBorder="1" applyAlignment="1">
      <alignment horizontal="center" vertical="center"/>
    </xf>
    <xf numFmtId="176" fontId="11" fillId="24" borderId="27" xfId="0" applyNumberFormat="1" applyFont="1" applyFill="1" applyBorder="1" applyAlignment="1">
      <alignment horizontal="center" vertical="center"/>
    </xf>
    <xf numFmtId="176" fontId="9" fillId="24" borderId="17" xfId="0" applyNumberFormat="1" applyFont="1" applyFill="1" applyBorder="1" applyAlignment="1">
      <alignment horizontal="center" vertical="center"/>
    </xf>
    <xf numFmtId="176" fontId="6" fillId="24" borderId="24" xfId="0" applyNumberFormat="1" applyFont="1" applyFill="1" applyBorder="1" applyAlignment="1">
      <alignment horizontal="center" vertical="center" wrapText="1"/>
    </xf>
    <xf numFmtId="176" fontId="6" fillId="24" borderId="45" xfId="0" applyNumberFormat="1" applyFont="1" applyFill="1" applyBorder="1" applyAlignment="1">
      <alignment horizontal="center" vertical="center" wrapText="1"/>
    </xf>
    <xf numFmtId="176" fontId="6" fillId="24" borderId="47" xfId="0" applyNumberFormat="1" applyFont="1" applyFill="1" applyBorder="1" applyAlignment="1">
      <alignment horizontal="center" vertical="center" wrapText="1"/>
    </xf>
    <xf numFmtId="176" fontId="9" fillId="24" borderId="35" xfId="0" applyNumberFormat="1" applyFont="1" applyFill="1" applyBorder="1" applyAlignment="1">
      <alignment horizontal="center" vertical="center" wrapText="1"/>
    </xf>
    <xf numFmtId="176" fontId="6" fillId="24" borderId="20" xfId="0" applyNumberFormat="1" applyFont="1" applyFill="1" applyBorder="1" applyAlignment="1">
      <alignment horizontal="center" vertical="center" wrapText="1"/>
    </xf>
    <xf numFmtId="176" fontId="6" fillId="24" borderId="30" xfId="0" applyNumberFormat="1" applyFont="1" applyFill="1" applyBorder="1" applyAlignment="1">
      <alignment horizontal="center" vertical="center" wrapText="1"/>
    </xf>
    <xf numFmtId="176" fontId="6" fillId="24" borderId="35" xfId="0" applyNumberFormat="1" applyFont="1" applyFill="1" applyBorder="1" applyAlignment="1">
      <alignment horizontal="center" vertical="center" wrapText="1"/>
    </xf>
    <xf numFmtId="176" fontId="6" fillId="24" borderId="30" xfId="0" applyNumberFormat="1" applyFont="1" applyFill="1" applyBorder="1" applyAlignment="1">
      <alignment horizontal="center" vertical="center"/>
    </xf>
    <xf numFmtId="176" fontId="6" fillId="24" borderId="42" xfId="0" applyNumberFormat="1" applyFont="1" applyFill="1" applyBorder="1" applyAlignment="1">
      <alignment horizontal="center" vertical="center"/>
    </xf>
    <xf numFmtId="176" fontId="6" fillId="24" borderId="23" xfId="0" applyNumberFormat="1" applyFont="1" applyFill="1" applyBorder="1" applyAlignment="1">
      <alignment horizontal="center" vertical="center"/>
    </xf>
    <xf numFmtId="176" fontId="6" fillId="24" borderId="39" xfId="0" applyNumberFormat="1" applyFont="1" applyFill="1" applyBorder="1" applyAlignment="1">
      <alignment horizontal="center" vertical="center"/>
    </xf>
    <xf numFmtId="176" fontId="6" fillId="24" borderId="21" xfId="0" applyNumberFormat="1" applyFont="1" applyFill="1" applyBorder="1" applyAlignment="1">
      <alignment horizontal="center" vertical="center"/>
    </xf>
    <xf numFmtId="176" fontId="6" fillId="24" borderId="19" xfId="0" applyNumberFormat="1" applyFont="1" applyFill="1" applyBorder="1" applyAlignment="1">
      <alignment horizontal="center" vertical="center"/>
    </xf>
    <xf numFmtId="0" fontId="7" fillId="24" borderId="16" xfId="55" applyFont="1" applyFill="1" applyBorder="1" applyAlignment="1">
      <alignment vertical="center" wrapText="1"/>
      <protection/>
    </xf>
    <xf numFmtId="0" fontId="7" fillId="24" borderId="61" xfId="0" applyFont="1" applyFill="1" applyBorder="1" applyAlignment="1">
      <alignment horizontal="left" vertical="center" wrapText="1"/>
    </xf>
    <xf numFmtId="0" fontId="7" fillId="24" borderId="17" xfId="55" applyFont="1" applyFill="1" applyBorder="1" applyAlignment="1">
      <alignment vertical="center" wrapText="1"/>
      <protection/>
    </xf>
    <xf numFmtId="0" fontId="32" fillId="24" borderId="14" xfId="54" applyFont="1" applyFill="1" applyBorder="1" applyAlignment="1">
      <alignment horizontal="left" vertical="center" wrapText="1"/>
      <protection/>
    </xf>
    <xf numFmtId="0" fontId="32" fillId="24" borderId="10" xfId="0" applyFont="1" applyFill="1" applyBorder="1" applyAlignment="1">
      <alignment horizontal="left" vertical="center" wrapText="1"/>
    </xf>
    <xf numFmtId="0" fontId="7" fillId="24" borderId="16" xfId="55" applyFont="1" applyFill="1" applyBorder="1" applyAlignment="1">
      <alignment horizontal="left" vertical="center" wrapText="1"/>
      <protection/>
    </xf>
    <xf numFmtId="0" fontId="7" fillId="24" borderId="15" xfId="54" applyFont="1" applyFill="1" applyBorder="1" applyAlignment="1">
      <alignment horizontal="left" vertical="center" wrapText="1"/>
      <protection/>
    </xf>
    <xf numFmtId="0" fontId="7" fillId="24" borderId="16" xfId="53" applyNumberFormat="1" applyFont="1" applyFill="1" applyBorder="1" applyAlignment="1" applyProtection="1">
      <alignment horizontal="left" vertical="center" wrapText="1"/>
      <protection/>
    </xf>
    <xf numFmtId="0" fontId="32" fillId="24" borderId="10" xfId="53" applyNumberFormat="1" applyFont="1" applyFill="1" applyBorder="1" applyAlignment="1" applyProtection="1">
      <alignment horizontal="left" vertical="center" wrapText="1"/>
      <protection/>
    </xf>
    <xf numFmtId="0" fontId="7" fillId="24" borderId="61" xfId="55" applyFont="1" applyFill="1" applyBorder="1" applyAlignment="1">
      <alignment vertical="center" wrapText="1"/>
      <protection/>
    </xf>
    <xf numFmtId="0" fontId="32" fillId="24" borderId="12" xfId="54" applyFont="1" applyFill="1" applyBorder="1" applyAlignment="1">
      <alignment horizontal="left" vertical="center" wrapText="1"/>
      <protection/>
    </xf>
    <xf numFmtId="0" fontId="7" fillId="24" borderId="16" xfId="0" applyFont="1" applyFill="1" applyBorder="1" applyAlignment="1">
      <alignment vertical="center" wrapText="1"/>
    </xf>
    <xf numFmtId="176" fontId="11" fillId="24" borderId="22" xfId="0" applyNumberFormat="1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 wrapText="1"/>
    </xf>
    <xf numFmtId="0" fontId="7" fillId="0" borderId="15" xfId="54" applyFont="1" applyBorder="1" applyAlignment="1">
      <alignment horizontal="center" vertical="center" wrapText="1"/>
      <protection/>
    </xf>
    <xf numFmtId="0" fontId="7" fillId="24" borderId="62" xfId="55" applyFont="1" applyFill="1" applyBorder="1" applyAlignment="1">
      <alignment vertical="center" wrapText="1"/>
      <protection/>
    </xf>
    <xf numFmtId="4" fontId="9" fillId="24" borderId="32" xfId="0" applyNumberFormat="1" applyFont="1" applyFill="1" applyBorder="1" applyAlignment="1">
      <alignment horizontal="center" vertical="center"/>
    </xf>
    <xf numFmtId="4" fontId="9" fillId="24" borderId="44" xfId="0" applyNumberFormat="1" applyFont="1" applyFill="1" applyBorder="1" applyAlignment="1">
      <alignment horizontal="center" vertical="center"/>
    </xf>
    <xf numFmtId="4" fontId="9" fillId="24" borderId="67" xfId="0" applyNumberFormat="1" applyFont="1" applyFill="1" applyBorder="1" applyAlignment="1">
      <alignment horizontal="center" vertical="center"/>
    </xf>
    <xf numFmtId="4" fontId="9" fillId="24" borderId="4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24" borderId="62" xfId="0" applyFont="1" applyFill="1" applyBorder="1" applyAlignment="1">
      <alignment horizontal="left" vertical="center" wrapText="1"/>
    </xf>
    <xf numFmtId="176" fontId="9" fillId="24" borderId="32" xfId="0" applyNumberFormat="1" applyFont="1" applyFill="1" applyBorder="1" applyAlignment="1">
      <alignment horizontal="center" vertical="center"/>
    </xf>
    <xf numFmtId="176" fontId="9" fillId="24" borderId="44" xfId="0" applyNumberFormat="1" applyFont="1" applyFill="1" applyBorder="1" applyAlignment="1">
      <alignment horizontal="center" vertical="center"/>
    </xf>
    <xf numFmtId="176" fontId="6" fillId="24" borderId="30" xfId="54" applyNumberFormat="1" applyFont="1" applyFill="1" applyBorder="1" applyAlignment="1">
      <alignment horizontal="center" vertical="center" wrapText="1"/>
      <protection/>
    </xf>
    <xf numFmtId="176" fontId="6" fillId="24" borderId="20" xfId="54" applyNumberFormat="1" applyFont="1" applyFill="1" applyBorder="1" applyAlignment="1">
      <alignment horizontal="center" vertical="center" wrapText="1"/>
      <protection/>
    </xf>
    <xf numFmtId="4" fontId="12" fillId="24" borderId="22" xfId="54" applyNumberFormat="1" applyFont="1" applyFill="1" applyBorder="1" applyAlignment="1">
      <alignment horizontal="center" vertical="center" wrapText="1"/>
      <protection/>
    </xf>
    <xf numFmtId="4" fontId="12" fillId="24" borderId="27" xfId="54" applyNumberFormat="1" applyFont="1" applyFill="1" applyBorder="1" applyAlignment="1">
      <alignment horizontal="center" vertical="center" wrapText="1"/>
      <protection/>
    </xf>
    <xf numFmtId="4" fontId="12" fillId="24" borderId="54" xfId="54" applyNumberFormat="1" applyFont="1" applyFill="1" applyBorder="1" applyAlignment="1">
      <alignment horizontal="center" vertical="center" wrapText="1"/>
      <protection/>
    </xf>
    <xf numFmtId="4" fontId="9" fillId="24" borderId="37" xfId="54" applyNumberFormat="1" applyFont="1" applyFill="1" applyBorder="1" applyAlignment="1">
      <alignment horizontal="center" vertical="center" wrapText="1"/>
      <protection/>
    </xf>
    <xf numFmtId="4" fontId="12" fillId="24" borderId="23" xfId="54" applyNumberFormat="1" applyFont="1" applyFill="1" applyBorder="1" applyAlignment="1">
      <alignment horizontal="center" vertical="center" wrapText="1"/>
      <protection/>
    </xf>
    <xf numFmtId="4" fontId="12" fillId="24" borderId="39" xfId="54" applyNumberFormat="1" applyFont="1" applyFill="1" applyBorder="1" applyAlignment="1">
      <alignment horizontal="center" vertical="center" wrapText="1"/>
      <protection/>
    </xf>
    <xf numFmtId="4" fontId="12" fillId="24" borderId="40" xfId="54" applyNumberFormat="1" applyFont="1" applyFill="1" applyBorder="1" applyAlignment="1">
      <alignment horizontal="center" vertical="center" wrapText="1"/>
      <protection/>
    </xf>
    <xf numFmtId="4" fontId="12" fillId="24" borderId="60" xfId="54" applyNumberFormat="1" applyFont="1" applyFill="1" applyBorder="1" applyAlignment="1">
      <alignment horizontal="center" vertical="center" wrapText="1"/>
      <protection/>
    </xf>
    <xf numFmtId="4" fontId="12" fillId="24" borderId="23" xfId="0" applyNumberFormat="1" applyFont="1" applyFill="1" applyBorder="1" applyAlignment="1">
      <alignment horizontal="center" vertical="center"/>
    </xf>
    <xf numFmtId="4" fontId="12" fillId="24" borderId="39" xfId="0" applyNumberFormat="1" applyFont="1" applyFill="1" applyBorder="1" applyAlignment="1">
      <alignment horizontal="center" vertical="center"/>
    </xf>
    <xf numFmtId="4" fontId="9" fillId="24" borderId="40" xfId="0" applyNumberFormat="1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left" vertical="center" wrapText="1"/>
    </xf>
    <xf numFmtId="4" fontId="12" fillId="24" borderId="22" xfId="0" applyNumberFormat="1" applyFont="1" applyFill="1" applyBorder="1" applyAlignment="1">
      <alignment horizontal="center" vertical="center"/>
    </xf>
    <xf numFmtId="4" fontId="9" fillId="24" borderId="27" xfId="0" applyNumberFormat="1" applyFont="1" applyFill="1" applyBorder="1" applyAlignment="1">
      <alignment horizontal="center" vertical="center"/>
    </xf>
    <xf numFmtId="4" fontId="12" fillId="24" borderId="27" xfId="0" applyNumberFormat="1" applyFont="1" applyFill="1" applyBorder="1" applyAlignment="1">
      <alignment horizontal="center" vertical="center"/>
    </xf>
    <xf numFmtId="4" fontId="9" fillId="24" borderId="37" xfId="0" applyNumberFormat="1" applyFont="1" applyFill="1" applyBorder="1" applyAlignment="1">
      <alignment horizontal="center" vertical="center"/>
    </xf>
    <xf numFmtId="4" fontId="12" fillId="24" borderId="21" xfId="0" applyNumberFormat="1" applyFont="1" applyFill="1" applyBorder="1" applyAlignment="1">
      <alignment horizontal="center" vertical="center"/>
    </xf>
    <xf numFmtId="4" fontId="12" fillId="24" borderId="19" xfId="0" applyNumberFormat="1" applyFont="1" applyFill="1" applyBorder="1" applyAlignment="1">
      <alignment horizontal="center" vertical="center"/>
    </xf>
    <xf numFmtId="4" fontId="9" fillId="24" borderId="36" xfId="0" applyNumberFormat="1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left" vertical="center" wrapText="1"/>
    </xf>
    <xf numFmtId="4" fontId="12" fillId="24" borderId="55" xfId="0" applyNumberFormat="1" applyFont="1" applyFill="1" applyBorder="1" applyAlignment="1">
      <alignment horizontal="center" vertical="center"/>
    </xf>
    <xf numFmtId="4" fontId="12" fillId="24" borderId="56" xfId="0" applyNumberFormat="1" applyFont="1" applyFill="1" applyBorder="1" applyAlignment="1">
      <alignment horizontal="center" vertical="center"/>
    </xf>
    <xf numFmtId="4" fontId="9" fillId="24" borderId="53" xfId="0" applyNumberFormat="1" applyFont="1" applyFill="1" applyBorder="1" applyAlignment="1">
      <alignment horizontal="center" vertical="center"/>
    </xf>
    <xf numFmtId="0" fontId="32" fillId="24" borderId="14" xfId="53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55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4"/>
  <sheetViews>
    <sheetView tabSelected="1" zoomScaleSheetLayoutView="100" workbookViewId="0" topLeftCell="A1">
      <pane xSplit="2" ySplit="4" topLeftCell="C26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89" sqref="K289:N290"/>
    </sheetView>
  </sheetViews>
  <sheetFormatPr defaultColWidth="9.00390625" defaultRowHeight="12.75"/>
  <cols>
    <col min="1" max="1" width="4.125" style="3" customWidth="1"/>
    <col min="2" max="2" width="28.75390625" style="3" customWidth="1"/>
    <col min="3" max="3" width="9.75390625" style="61" bestFit="1" customWidth="1"/>
    <col min="4" max="4" width="8.25390625" style="3" customWidth="1"/>
    <col min="5" max="5" width="8.875" style="3" customWidth="1"/>
    <col min="6" max="6" width="9.875" style="3" customWidth="1"/>
    <col min="7" max="7" width="7.625" style="3" customWidth="1"/>
    <col min="8" max="8" width="8.875" style="3" customWidth="1"/>
    <col min="9" max="9" width="8.375" style="3" customWidth="1"/>
    <col min="10" max="11" width="9.00390625" style="3" customWidth="1"/>
    <col min="12" max="12" width="8.00390625" style="3" customWidth="1"/>
    <col min="13" max="13" width="8.875" style="3" customWidth="1"/>
    <col min="14" max="14" width="8.25390625" style="3" customWidth="1"/>
    <col min="15" max="16" width="9.00390625" style="3" customWidth="1"/>
    <col min="17" max="17" width="7.375" style="3" customWidth="1"/>
    <col min="18" max="16384" width="9.125" style="3" customWidth="1"/>
  </cols>
  <sheetData>
    <row r="1" spans="1:17" ht="55.5" customHeight="1" thickBot="1">
      <c r="A1" s="359" t="s">
        <v>320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7" ht="24" customHeight="1">
      <c r="A2" s="360" t="s">
        <v>124</v>
      </c>
      <c r="B2" s="363" t="s">
        <v>125</v>
      </c>
      <c r="C2" s="366" t="s">
        <v>20</v>
      </c>
      <c r="D2" s="367"/>
      <c r="E2" s="367"/>
      <c r="F2" s="367"/>
      <c r="G2" s="368"/>
      <c r="H2" s="363" t="s">
        <v>91</v>
      </c>
      <c r="I2" s="369"/>
      <c r="J2" s="369"/>
      <c r="K2" s="369"/>
      <c r="L2" s="370"/>
      <c r="M2" s="366" t="s">
        <v>92</v>
      </c>
      <c r="N2" s="367"/>
      <c r="O2" s="367"/>
      <c r="P2" s="367"/>
      <c r="Q2" s="368"/>
    </row>
    <row r="3" spans="1:17" ht="17.25" customHeight="1">
      <c r="A3" s="361"/>
      <c r="B3" s="364"/>
      <c r="C3" s="371" t="s">
        <v>121</v>
      </c>
      <c r="D3" s="373" t="s">
        <v>123</v>
      </c>
      <c r="E3" s="373"/>
      <c r="F3" s="373"/>
      <c r="G3" s="374"/>
      <c r="H3" s="352" t="s">
        <v>121</v>
      </c>
      <c r="I3" s="357" t="s">
        <v>123</v>
      </c>
      <c r="J3" s="357"/>
      <c r="K3" s="357"/>
      <c r="L3" s="358"/>
      <c r="M3" s="352" t="s">
        <v>121</v>
      </c>
      <c r="N3" s="357" t="s">
        <v>123</v>
      </c>
      <c r="O3" s="357"/>
      <c r="P3" s="357"/>
      <c r="Q3" s="358"/>
    </row>
    <row r="4" spans="1:17" ht="45" customHeight="1" thickBot="1">
      <c r="A4" s="362"/>
      <c r="B4" s="365"/>
      <c r="C4" s="372"/>
      <c r="D4" s="261" t="s">
        <v>122</v>
      </c>
      <c r="E4" s="261" t="s">
        <v>49</v>
      </c>
      <c r="F4" s="261" t="s">
        <v>141</v>
      </c>
      <c r="G4" s="262" t="s">
        <v>137</v>
      </c>
      <c r="H4" s="353"/>
      <c r="I4" s="89" t="s">
        <v>122</v>
      </c>
      <c r="J4" s="89" t="s">
        <v>49</v>
      </c>
      <c r="K4" s="89" t="s">
        <v>138</v>
      </c>
      <c r="L4" s="90" t="s">
        <v>137</v>
      </c>
      <c r="M4" s="353"/>
      <c r="N4" s="89" t="s">
        <v>122</v>
      </c>
      <c r="O4" s="89" t="s">
        <v>49</v>
      </c>
      <c r="P4" s="89" t="s">
        <v>138</v>
      </c>
      <c r="Q4" s="90" t="s">
        <v>137</v>
      </c>
    </row>
    <row r="5" spans="1:17" ht="53.25" customHeight="1" thickBot="1">
      <c r="A5" s="43" t="s">
        <v>132</v>
      </c>
      <c r="B5" s="300" t="s">
        <v>24</v>
      </c>
      <c r="C5" s="260">
        <f>C6+C9+C12+C14+C17+C20+C24</f>
        <v>12257.7</v>
      </c>
      <c r="D5" s="119">
        <f>D6+D9+D12+D14+D17+D20+D24</f>
        <v>7491.8</v>
      </c>
      <c r="E5" s="119">
        <f>E6+E9+E12+E14+E17+E20+E24</f>
        <v>464.1</v>
      </c>
      <c r="F5" s="119">
        <f>F6+F9+F12+F14+F17+F20</f>
        <v>4301.8</v>
      </c>
      <c r="G5" s="120"/>
      <c r="H5" s="260">
        <f>H6+H9+H12+H14+H17+H20+H24</f>
        <v>2238.9700000000003</v>
      </c>
      <c r="I5" s="119">
        <f>I6+I9+I12+I14+I17+I20+I24</f>
        <v>1524.87</v>
      </c>
      <c r="J5" s="119">
        <f>J6+J9+J12+J14+J17+J20+J24</f>
        <v>464.1</v>
      </c>
      <c r="K5" s="119">
        <f>K6+K9+K12+K14+K17+K20</f>
        <v>250</v>
      </c>
      <c r="L5" s="121"/>
      <c r="M5" s="286">
        <f>M6+M9+M12+M14+M17+M20+M24</f>
        <v>1588.858</v>
      </c>
      <c r="N5" s="247">
        <f>N6+N9+N12+N14+N17+N20+N24</f>
        <v>1184.6</v>
      </c>
      <c r="O5" s="247">
        <f>O6+O9+O12+O14+O17+O20+O24</f>
        <v>296.2</v>
      </c>
      <c r="P5" s="247">
        <f>P6+P9+P12+P14+P17+P20</f>
        <v>108.05799999999999</v>
      </c>
      <c r="Q5" s="121"/>
    </row>
    <row r="6" spans="1:17" ht="75" customHeight="1">
      <c r="A6" s="17" t="s">
        <v>133</v>
      </c>
      <c r="B6" s="263" t="s">
        <v>74</v>
      </c>
      <c r="C6" s="99">
        <f>C7+C8</f>
        <v>684</v>
      </c>
      <c r="D6" s="122"/>
      <c r="E6" s="122"/>
      <c r="F6" s="122">
        <f>F7+F8</f>
        <v>684</v>
      </c>
      <c r="G6" s="123"/>
      <c r="H6" s="99">
        <f>H7</f>
        <v>0</v>
      </c>
      <c r="I6" s="122"/>
      <c r="J6" s="122"/>
      <c r="K6" s="122">
        <f>K7</f>
        <v>0</v>
      </c>
      <c r="L6" s="123"/>
      <c r="M6" s="99">
        <f>M7</f>
        <v>0</v>
      </c>
      <c r="N6" s="122"/>
      <c r="O6" s="122"/>
      <c r="P6" s="122">
        <f>P7</f>
        <v>0</v>
      </c>
      <c r="Q6" s="123"/>
    </row>
    <row r="7" spans="1:17" ht="38.25" customHeight="1">
      <c r="A7" s="11" t="s">
        <v>132</v>
      </c>
      <c r="B7" s="264" t="s">
        <v>321</v>
      </c>
      <c r="C7" s="75">
        <v>284</v>
      </c>
      <c r="D7" s="88"/>
      <c r="E7" s="88"/>
      <c r="F7" s="124">
        <v>284</v>
      </c>
      <c r="G7" s="125"/>
      <c r="H7" s="126">
        <v>0</v>
      </c>
      <c r="I7" s="127"/>
      <c r="J7" s="127"/>
      <c r="K7" s="124">
        <v>0</v>
      </c>
      <c r="L7" s="125"/>
      <c r="M7" s="126">
        <v>0</v>
      </c>
      <c r="N7" s="127"/>
      <c r="O7" s="127"/>
      <c r="P7" s="124">
        <v>0</v>
      </c>
      <c r="Q7" s="125"/>
    </row>
    <row r="8" spans="1:17" ht="27.75" customHeight="1">
      <c r="A8" s="11" t="s">
        <v>103</v>
      </c>
      <c r="B8" s="264" t="s">
        <v>322</v>
      </c>
      <c r="C8" s="128">
        <v>400</v>
      </c>
      <c r="D8" s="88"/>
      <c r="E8" s="88"/>
      <c r="F8" s="124">
        <v>400</v>
      </c>
      <c r="G8" s="125"/>
      <c r="H8" s="129">
        <v>0</v>
      </c>
      <c r="I8" s="127"/>
      <c r="J8" s="127"/>
      <c r="K8" s="124">
        <v>0</v>
      </c>
      <c r="L8" s="125"/>
      <c r="M8" s="129">
        <v>0</v>
      </c>
      <c r="N8" s="127"/>
      <c r="O8" s="127"/>
      <c r="P8" s="124">
        <v>0</v>
      </c>
      <c r="Q8" s="125"/>
    </row>
    <row r="9" spans="1:17" ht="27.75" customHeight="1">
      <c r="A9" s="11" t="s">
        <v>134</v>
      </c>
      <c r="B9" s="265" t="s">
        <v>119</v>
      </c>
      <c r="C9" s="130">
        <f>C10+C11</f>
        <v>490</v>
      </c>
      <c r="D9" s="88"/>
      <c r="E9" s="88"/>
      <c r="F9" s="88">
        <f>F10+F11</f>
        <v>490</v>
      </c>
      <c r="G9" s="125"/>
      <c r="H9" s="130">
        <f>H10+H11</f>
        <v>23.49</v>
      </c>
      <c r="I9" s="88"/>
      <c r="J9" s="88"/>
      <c r="K9" s="88">
        <f>K10+K11</f>
        <v>23.49</v>
      </c>
      <c r="L9" s="125"/>
      <c r="M9" s="284">
        <f>M10+M11</f>
        <v>12.688</v>
      </c>
      <c r="N9" s="285"/>
      <c r="O9" s="285"/>
      <c r="P9" s="285">
        <f>P10+P11</f>
        <v>12.688</v>
      </c>
      <c r="Q9" s="125"/>
    </row>
    <row r="10" spans="1:17" ht="24.75" customHeight="1">
      <c r="A10" s="11" t="s">
        <v>132</v>
      </c>
      <c r="B10" s="264" t="s">
        <v>120</v>
      </c>
      <c r="C10" s="128">
        <v>90</v>
      </c>
      <c r="D10" s="124"/>
      <c r="E10" s="124"/>
      <c r="F10" s="124">
        <v>90</v>
      </c>
      <c r="G10" s="125"/>
      <c r="H10" s="126">
        <v>23.49</v>
      </c>
      <c r="I10" s="127"/>
      <c r="J10" s="127"/>
      <c r="K10" s="127">
        <v>23.49</v>
      </c>
      <c r="L10" s="125"/>
      <c r="M10" s="283">
        <v>12.688</v>
      </c>
      <c r="N10" s="280"/>
      <c r="O10" s="280"/>
      <c r="P10" s="280">
        <v>12.688</v>
      </c>
      <c r="Q10" s="125"/>
    </row>
    <row r="11" spans="1:17" ht="33.75" customHeight="1">
      <c r="A11" s="11" t="s">
        <v>103</v>
      </c>
      <c r="B11" s="264" t="s">
        <v>323</v>
      </c>
      <c r="C11" s="128">
        <v>400</v>
      </c>
      <c r="D11" s="124"/>
      <c r="E11" s="124"/>
      <c r="F11" s="124">
        <v>400</v>
      </c>
      <c r="G11" s="125"/>
      <c r="H11" s="126">
        <v>0</v>
      </c>
      <c r="I11" s="127"/>
      <c r="J11" s="127"/>
      <c r="K11" s="127">
        <v>0</v>
      </c>
      <c r="L11" s="125"/>
      <c r="M11" s="126">
        <v>0</v>
      </c>
      <c r="N11" s="127"/>
      <c r="O11" s="127"/>
      <c r="P11" s="127">
        <v>0</v>
      </c>
      <c r="Q11" s="125"/>
    </row>
    <row r="12" spans="1:17" ht="50.25" customHeight="1">
      <c r="A12" s="13" t="s">
        <v>104</v>
      </c>
      <c r="B12" s="263" t="s">
        <v>48</v>
      </c>
      <c r="C12" s="99">
        <f>C13</f>
        <v>100</v>
      </c>
      <c r="D12" s="122"/>
      <c r="E12" s="122"/>
      <c r="F12" s="122">
        <f>F13</f>
        <v>100</v>
      </c>
      <c r="G12" s="123"/>
      <c r="H12" s="99">
        <f>H13</f>
        <v>0</v>
      </c>
      <c r="I12" s="122"/>
      <c r="J12" s="122"/>
      <c r="K12" s="122">
        <f>K13</f>
        <v>0</v>
      </c>
      <c r="L12" s="123"/>
      <c r="M12" s="99">
        <f>M13</f>
        <v>0</v>
      </c>
      <c r="N12" s="122"/>
      <c r="O12" s="122"/>
      <c r="P12" s="122">
        <f>P13</f>
        <v>0</v>
      </c>
      <c r="Q12" s="123"/>
    </row>
    <row r="13" spans="1:17" ht="75" customHeight="1">
      <c r="A13" s="11" t="s">
        <v>132</v>
      </c>
      <c r="B13" s="264" t="s">
        <v>324</v>
      </c>
      <c r="C13" s="75">
        <v>100</v>
      </c>
      <c r="D13" s="124"/>
      <c r="E13" s="124"/>
      <c r="F13" s="124">
        <v>100</v>
      </c>
      <c r="G13" s="125"/>
      <c r="H13" s="126">
        <v>0</v>
      </c>
      <c r="I13" s="127"/>
      <c r="J13" s="127"/>
      <c r="K13" s="127">
        <v>0</v>
      </c>
      <c r="L13" s="125"/>
      <c r="M13" s="126">
        <v>0</v>
      </c>
      <c r="N13" s="127"/>
      <c r="O13" s="127"/>
      <c r="P13" s="127">
        <v>0</v>
      </c>
      <c r="Q13" s="125"/>
    </row>
    <row r="14" spans="1:17" ht="39.75" customHeight="1">
      <c r="A14" s="11" t="s">
        <v>113</v>
      </c>
      <c r="B14" s="46" t="s">
        <v>150</v>
      </c>
      <c r="C14" s="78">
        <f>C15+C16</f>
        <v>460</v>
      </c>
      <c r="D14" s="88"/>
      <c r="E14" s="88"/>
      <c r="F14" s="88">
        <f>F15+F16</f>
        <v>460</v>
      </c>
      <c r="G14" s="125"/>
      <c r="H14" s="78">
        <f>H15+H16</f>
        <v>36.04</v>
      </c>
      <c r="I14" s="88"/>
      <c r="J14" s="88"/>
      <c r="K14" s="88">
        <f>K15+K16</f>
        <v>36.04</v>
      </c>
      <c r="L14" s="125"/>
      <c r="M14" s="78">
        <f>M15+M16</f>
        <v>15.21</v>
      </c>
      <c r="N14" s="88"/>
      <c r="O14" s="88"/>
      <c r="P14" s="88">
        <f>P15+P16</f>
        <v>15.21</v>
      </c>
      <c r="Q14" s="125"/>
    </row>
    <row r="15" spans="1:17" ht="50.25" customHeight="1">
      <c r="A15" s="11" t="s">
        <v>132</v>
      </c>
      <c r="B15" s="52" t="s">
        <v>21</v>
      </c>
      <c r="C15" s="75">
        <v>160</v>
      </c>
      <c r="D15" s="124"/>
      <c r="E15" s="124"/>
      <c r="F15" s="124">
        <v>160</v>
      </c>
      <c r="G15" s="125"/>
      <c r="H15" s="126">
        <v>0</v>
      </c>
      <c r="I15" s="127"/>
      <c r="J15" s="127"/>
      <c r="K15" s="127">
        <v>0</v>
      </c>
      <c r="L15" s="125"/>
      <c r="M15" s="126">
        <v>0</v>
      </c>
      <c r="N15" s="127"/>
      <c r="O15" s="127"/>
      <c r="P15" s="127">
        <v>0</v>
      </c>
      <c r="Q15" s="125"/>
    </row>
    <row r="16" spans="1:17" ht="49.5" customHeight="1">
      <c r="A16" s="11" t="s">
        <v>103</v>
      </c>
      <c r="B16" s="63" t="s">
        <v>325</v>
      </c>
      <c r="C16" s="75">
        <v>300</v>
      </c>
      <c r="D16" s="124"/>
      <c r="E16" s="124"/>
      <c r="F16" s="124">
        <v>300</v>
      </c>
      <c r="G16" s="125"/>
      <c r="H16" s="126">
        <v>36.04</v>
      </c>
      <c r="I16" s="127"/>
      <c r="J16" s="127"/>
      <c r="K16" s="127">
        <v>36.04</v>
      </c>
      <c r="L16" s="125"/>
      <c r="M16" s="126">
        <v>15.21</v>
      </c>
      <c r="N16" s="127"/>
      <c r="O16" s="127"/>
      <c r="P16" s="127">
        <v>15.21</v>
      </c>
      <c r="Q16" s="125"/>
    </row>
    <row r="17" spans="1:17" ht="22.5" customHeight="1">
      <c r="A17" s="11" t="s">
        <v>143</v>
      </c>
      <c r="B17" s="53" t="s">
        <v>76</v>
      </c>
      <c r="C17" s="78">
        <f>C18+C19</f>
        <v>300</v>
      </c>
      <c r="D17" s="88"/>
      <c r="E17" s="88"/>
      <c r="F17" s="88">
        <f>F18+F19</f>
        <v>300</v>
      </c>
      <c r="G17" s="125"/>
      <c r="H17" s="78">
        <f>H18+H19</f>
        <v>0</v>
      </c>
      <c r="I17" s="88"/>
      <c r="J17" s="88"/>
      <c r="K17" s="88">
        <f>K18+K19</f>
        <v>0</v>
      </c>
      <c r="L17" s="125"/>
      <c r="M17" s="78">
        <f>M18+M19</f>
        <v>0</v>
      </c>
      <c r="N17" s="88"/>
      <c r="O17" s="88"/>
      <c r="P17" s="88">
        <f>P18+P19</f>
        <v>0</v>
      </c>
      <c r="Q17" s="125"/>
    </row>
    <row r="18" spans="1:17" ht="99" customHeight="1">
      <c r="A18" s="223" t="s">
        <v>132</v>
      </c>
      <c r="B18" s="259" t="s">
        <v>326</v>
      </c>
      <c r="C18" s="219">
        <v>23.3</v>
      </c>
      <c r="D18" s="220"/>
      <c r="E18" s="220"/>
      <c r="F18" s="220">
        <v>23.3</v>
      </c>
      <c r="G18" s="258"/>
      <c r="H18" s="219">
        <v>0</v>
      </c>
      <c r="I18" s="220"/>
      <c r="J18" s="220"/>
      <c r="K18" s="220">
        <v>0</v>
      </c>
      <c r="L18" s="258"/>
      <c r="M18" s="219">
        <v>0</v>
      </c>
      <c r="N18" s="220"/>
      <c r="O18" s="220"/>
      <c r="P18" s="220">
        <v>0</v>
      </c>
      <c r="Q18" s="258"/>
    </row>
    <row r="19" spans="1:17" ht="76.5" customHeight="1">
      <c r="A19" s="223" t="s">
        <v>103</v>
      </c>
      <c r="B19" s="259" t="s">
        <v>327</v>
      </c>
      <c r="C19" s="219">
        <v>276.7</v>
      </c>
      <c r="D19" s="220"/>
      <c r="E19" s="220"/>
      <c r="F19" s="220">
        <v>276.7</v>
      </c>
      <c r="G19" s="258"/>
      <c r="H19" s="219">
        <v>0</v>
      </c>
      <c r="I19" s="220"/>
      <c r="J19" s="220"/>
      <c r="K19" s="220">
        <v>0</v>
      </c>
      <c r="L19" s="258"/>
      <c r="M19" s="219">
        <v>0</v>
      </c>
      <c r="N19" s="220"/>
      <c r="O19" s="220"/>
      <c r="P19" s="220">
        <v>0</v>
      </c>
      <c r="Q19" s="258"/>
    </row>
    <row r="20" spans="1:17" ht="25.5" customHeight="1">
      <c r="A20" s="11" t="s">
        <v>328</v>
      </c>
      <c r="B20" s="53" t="s">
        <v>329</v>
      </c>
      <c r="C20" s="78">
        <f>C21+C22+C23</f>
        <v>2267.8</v>
      </c>
      <c r="D20" s="88"/>
      <c r="E20" s="88"/>
      <c r="F20" s="88">
        <f>F21+F22+F23</f>
        <v>2267.8</v>
      </c>
      <c r="G20" s="125"/>
      <c r="H20" s="78">
        <f>H21+H22+H23</f>
        <v>190.47</v>
      </c>
      <c r="I20" s="88"/>
      <c r="J20" s="88"/>
      <c r="K20" s="88">
        <f>K21+K22+K23</f>
        <v>190.47</v>
      </c>
      <c r="L20" s="125"/>
      <c r="M20" s="78">
        <f>M21+M22+M23</f>
        <v>80.16</v>
      </c>
      <c r="N20" s="88"/>
      <c r="O20" s="88"/>
      <c r="P20" s="88">
        <f>P21+P22+P23</f>
        <v>80.16</v>
      </c>
      <c r="Q20" s="125"/>
    </row>
    <row r="21" spans="1:17" ht="37.5" customHeight="1">
      <c r="A21" s="11" t="s">
        <v>132</v>
      </c>
      <c r="B21" s="52" t="s">
        <v>330</v>
      </c>
      <c r="C21" s="75">
        <v>300</v>
      </c>
      <c r="D21" s="124"/>
      <c r="E21" s="124"/>
      <c r="F21" s="124">
        <v>300</v>
      </c>
      <c r="G21" s="125"/>
      <c r="H21" s="75">
        <v>0</v>
      </c>
      <c r="I21" s="124"/>
      <c r="J21" s="124"/>
      <c r="K21" s="124">
        <v>0</v>
      </c>
      <c r="L21" s="125"/>
      <c r="M21" s="75">
        <v>0</v>
      </c>
      <c r="N21" s="124"/>
      <c r="O21" s="124"/>
      <c r="P21" s="124">
        <v>0</v>
      </c>
      <c r="Q21" s="125"/>
    </row>
    <row r="22" spans="1:17" ht="34.5" customHeight="1">
      <c r="A22" s="11" t="s">
        <v>103</v>
      </c>
      <c r="B22" s="52" t="s">
        <v>331</v>
      </c>
      <c r="C22" s="75">
        <v>666</v>
      </c>
      <c r="D22" s="124"/>
      <c r="E22" s="124"/>
      <c r="F22" s="124">
        <v>666</v>
      </c>
      <c r="G22" s="125"/>
      <c r="H22" s="75">
        <v>190.47</v>
      </c>
      <c r="I22" s="124"/>
      <c r="J22" s="124"/>
      <c r="K22" s="124">
        <v>190.47</v>
      </c>
      <c r="L22" s="125"/>
      <c r="M22" s="75">
        <v>80.16</v>
      </c>
      <c r="N22" s="124"/>
      <c r="O22" s="124"/>
      <c r="P22" s="124">
        <v>80.16</v>
      </c>
      <c r="Q22" s="125"/>
    </row>
    <row r="23" spans="1:17" ht="82.5" customHeight="1">
      <c r="A23" s="11" t="s">
        <v>130</v>
      </c>
      <c r="B23" s="52" t="s">
        <v>332</v>
      </c>
      <c r="C23" s="75">
        <v>1301.8</v>
      </c>
      <c r="D23" s="124"/>
      <c r="E23" s="124"/>
      <c r="F23" s="124">
        <v>1301.8</v>
      </c>
      <c r="G23" s="125"/>
      <c r="H23" s="75">
        <v>0</v>
      </c>
      <c r="I23" s="124"/>
      <c r="J23" s="124"/>
      <c r="K23" s="124">
        <v>0</v>
      </c>
      <c r="L23" s="125"/>
      <c r="M23" s="75">
        <v>0</v>
      </c>
      <c r="N23" s="124"/>
      <c r="O23" s="124"/>
      <c r="P23" s="124">
        <v>0</v>
      </c>
      <c r="Q23" s="125"/>
    </row>
    <row r="24" spans="1:17" ht="38.25" customHeight="1" thickBot="1">
      <c r="A24" s="11" t="s">
        <v>333</v>
      </c>
      <c r="B24" s="266" t="s">
        <v>334</v>
      </c>
      <c r="C24" s="84">
        <v>7955.9</v>
      </c>
      <c r="D24" s="131">
        <v>7491.8</v>
      </c>
      <c r="E24" s="131">
        <v>464.1</v>
      </c>
      <c r="F24" s="131"/>
      <c r="G24" s="132"/>
      <c r="H24" s="84">
        <v>1988.97</v>
      </c>
      <c r="I24" s="131">
        <v>1524.87</v>
      </c>
      <c r="J24" s="131">
        <v>464.1</v>
      </c>
      <c r="K24" s="131"/>
      <c r="L24" s="132"/>
      <c r="M24" s="84">
        <v>1480.8</v>
      </c>
      <c r="N24" s="131">
        <v>1184.6</v>
      </c>
      <c r="O24" s="131">
        <v>296.2</v>
      </c>
      <c r="P24" s="131"/>
      <c r="Q24" s="132"/>
    </row>
    <row r="25" spans="1:17" ht="67.5" customHeight="1" thickBot="1">
      <c r="A25" s="313">
        <v>2</v>
      </c>
      <c r="B25" s="301" t="s">
        <v>35</v>
      </c>
      <c r="C25" s="215">
        <f>C26+C27+C28+C29+C30</f>
        <v>18018.606</v>
      </c>
      <c r="D25" s="216"/>
      <c r="E25" s="216">
        <f>E26+E27+E28+E29+E30</f>
        <v>419.006</v>
      </c>
      <c r="F25" s="216">
        <f>F26+F27+F28</f>
        <v>17599.6</v>
      </c>
      <c r="G25" s="120"/>
      <c r="H25" s="215">
        <f>H26+H27+H28+H29+H30</f>
        <v>4237.4</v>
      </c>
      <c r="I25" s="216"/>
      <c r="J25" s="216">
        <f>J26+J27+J28+J29+J30</f>
        <v>0</v>
      </c>
      <c r="K25" s="216">
        <f>K26+K27+K28</f>
        <v>4237.4</v>
      </c>
      <c r="L25" s="135"/>
      <c r="M25" s="215">
        <f>M26+M27+M28+M29+M30</f>
        <v>2932.94</v>
      </c>
      <c r="N25" s="216"/>
      <c r="O25" s="216">
        <f>O26+O27+O28+O29+O30</f>
        <v>0</v>
      </c>
      <c r="P25" s="216">
        <f>P26+P27+P28</f>
        <v>2932.94</v>
      </c>
      <c r="Q25" s="135"/>
    </row>
    <row r="26" spans="1:17" ht="73.5" customHeight="1">
      <c r="A26" s="107">
        <v>1</v>
      </c>
      <c r="B26" s="114" t="s">
        <v>23</v>
      </c>
      <c r="C26" s="136">
        <v>390</v>
      </c>
      <c r="D26" s="137"/>
      <c r="E26" s="137"/>
      <c r="F26" s="137">
        <v>390</v>
      </c>
      <c r="G26" s="138"/>
      <c r="H26" s="136">
        <v>227.5</v>
      </c>
      <c r="I26" s="137"/>
      <c r="J26" s="137"/>
      <c r="K26" s="137">
        <v>227.5</v>
      </c>
      <c r="L26" s="138"/>
      <c r="M26" s="269">
        <v>75.185</v>
      </c>
      <c r="N26" s="270"/>
      <c r="O26" s="270"/>
      <c r="P26" s="270">
        <v>75.185</v>
      </c>
      <c r="Q26" s="138"/>
    </row>
    <row r="27" spans="1:17" ht="171.75" customHeight="1">
      <c r="A27" s="116">
        <v>2</v>
      </c>
      <c r="B27" s="65" t="s">
        <v>342</v>
      </c>
      <c r="C27" s="139">
        <v>17065</v>
      </c>
      <c r="D27" s="140"/>
      <c r="E27" s="140"/>
      <c r="F27" s="140">
        <v>17065</v>
      </c>
      <c r="G27" s="123"/>
      <c r="H27" s="139">
        <v>4009.9</v>
      </c>
      <c r="I27" s="140"/>
      <c r="J27" s="140"/>
      <c r="K27" s="140">
        <v>4009.9</v>
      </c>
      <c r="L27" s="123"/>
      <c r="M27" s="275">
        <v>2857.755</v>
      </c>
      <c r="N27" s="276"/>
      <c r="O27" s="276"/>
      <c r="P27" s="276">
        <v>2857.755</v>
      </c>
      <c r="Q27" s="123"/>
    </row>
    <row r="28" spans="1:17" ht="25.5" customHeight="1">
      <c r="A28" s="277">
        <v>3</v>
      </c>
      <c r="B28" s="259" t="s">
        <v>167</v>
      </c>
      <c r="C28" s="278">
        <v>144.6</v>
      </c>
      <c r="D28" s="279"/>
      <c r="E28" s="279"/>
      <c r="F28" s="279">
        <v>144.6</v>
      </c>
      <c r="G28" s="258"/>
      <c r="H28" s="278">
        <v>0</v>
      </c>
      <c r="I28" s="279"/>
      <c r="J28" s="279"/>
      <c r="K28" s="279">
        <v>0</v>
      </c>
      <c r="L28" s="258"/>
      <c r="M28" s="278">
        <v>0</v>
      </c>
      <c r="N28" s="279"/>
      <c r="O28" s="279"/>
      <c r="P28" s="279">
        <v>0</v>
      </c>
      <c r="Q28" s="258"/>
    </row>
    <row r="29" spans="1:17" ht="85.5" customHeight="1">
      <c r="A29" s="23">
        <v>4</v>
      </c>
      <c r="B29" s="52" t="s">
        <v>341</v>
      </c>
      <c r="C29" s="126">
        <v>5.45</v>
      </c>
      <c r="D29" s="127"/>
      <c r="E29" s="127">
        <v>5.45</v>
      </c>
      <c r="F29" s="127"/>
      <c r="G29" s="125"/>
      <c r="H29" s="126">
        <v>0</v>
      </c>
      <c r="I29" s="127"/>
      <c r="J29" s="127">
        <v>0</v>
      </c>
      <c r="K29" s="127"/>
      <c r="L29" s="125"/>
      <c r="M29" s="126">
        <v>0</v>
      </c>
      <c r="N29" s="127"/>
      <c r="O29" s="127">
        <v>0</v>
      </c>
      <c r="P29" s="127"/>
      <c r="Q29" s="125"/>
    </row>
    <row r="30" spans="1:17" ht="75" customHeight="1" thickBot="1">
      <c r="A30" s="101">
        <v>5</v>
      </c>
      <c r="B30" s="50" t="s">
        <v>343</v>
      </c>
      <c r="C30" s="281">
        <v>413.556</v>
      </c>
      <c r="D30" s="282"/>
      <c r="E30" s="282">
        <v>413.556</v>
      </c>
      <c r="F30" s="134"/>
      <c r="G30" s="132"/>
      <c r="H30" s="133">
        <v>0</v>
      </c>
      <c r="I30" s="134"/>
      <c r="J30" s="134">
        <v>0</v>
      </c>
      <c r="K30" s="134"/>
      <c r="L30" s="132"/>
      <c r="M30" s="133">
        <v>0</v>
      </c>
      <c r="N30" s="134"/>
      <c r="O30" s="134">
        <v>0</v>
      </c>
      <c r="P30" s="134"/>
      <c r="Q30" s="132"/>
    </row>
    <row r="31" spans="1:17" ht="93" customHeight="1" thickBot="1">
      <c r="A31" s="21">
        <v>3</v>
      </c>
      <c r="B31" s="305" t="s">
        <v>36</v>
      </c>
      <c r="C31" s="215">
        <f>C32</f>
        <v>8000.111</v>
      </c>
      <c r="D31" s="216"/>
      <c r="E31" s="216">
        <f>E32</f>
        <v>2128.2</v>
      </c>
      <c r="F31" s="216">
        <f>F32</f>
        <v>5871.911</v>
      </c>
      <c r="G31" s="120"/>
      <c r="H31" s="215">
        <f>H32</f>
        <v>1989.478</v>
      </c>
      <c r="I31" s="216"/>
      <c r="J31" s="216">
        <f>J32</f>
        <v>521.5</v>
      </c>
      <c r="K31" s="216">
        <f>K32</f>
        <v>1467.978</v>
      </c>
      <c r="L31" s="290"/>
      <c r="M31" s="215">
        <f>M32</f>
        <v>977.09</v>
      </c>
      <c r="N31" s="216"/>
      <c r="O31" s="216">
        <f>O32</f>
        <v>262.53</v>
      </c>
      <c r="P31" s="216">
        <f>P32</f>
        <v>714.56</v>
      </c>
      <c r="Q31" s="120"/>
    </row>
    <row r="32" spans="1:17" ht="29.25" customHeight="1" thickBot="1">
      <c r="A32" s="36">
        <v>1</v>
      </c>
      <c r="B32" s="22" t="s">
        <v>97</v>
      </c>
      <c r="C32" s="287">
        <v>8000.111</v>
      </c>
      <c r="D32" s="288"/>
      <c r="E32" s="289">
        <v>2128.2</v>
      </c>
      <c r="F32" s="289">
        <v>5871.911</v>
      </c>
      <c r="G32" s="267"/>
      <c r="H32" s="291">
        <v>1989.478</v>
      </c>
      <c r="I32" s="292"/>
      <c r="J32" s="292">
        <v>521.5</v>
      </c>
      <c r="K32" s="292">
        <v>1467.978</v>
      </c>
      <c r="L32" s="293"/>
      <c r="M32" s="291">
        <v>977.09</v>
      </c>
      <c r="N32" s="292"/>
      <c r="O32" s="292">
        <v>262.53</v>
      </c>
      <c r="P32" s="292">
        <v>714.56</v>
      </c>
      <c r="Q32" s="120"/>
    </row>
    <row r="33" spans="1:17" ht="81" customHeight="1" thickBot="1">
      <c r="A33" s="21">
        <v>4</v>
      </c>
      <c r="B33" s="97" t="s">
        <v>305</v>
      </c>
      <c r="C33" s="66">
        <f>C34+C35+C36+C37+C38+C39+C40+C41</f>
        <v>23000.000000000004</v>
      </c>
      <c r="D33" s="142"/>
      <c r="E33" s="94">
        <f>E34+E35+E36+E37+E38+E39+E40+E41</f>
        <v>0</v>
      </c>
      <c r="F33" s="94">
        <f>F34+F35+F36+F37+F38+F39+F40+F41</f>
        <v>23000.000000000004</v>
      </c>
      <c r="G33" s="268">
        <f>G34+G35+G36+G37+G38+G39+G40+G41</f>
        <v>0</v>
      </c>
      <c r="H33" s="66">
        <f>H34+H35+H36+H37+H38+H39+H40+H41</f>
        <v>1250</v>
      </c>
      <c r="I33" s="142"/>
      <c r="J33" s="94">
        <f>J34+J35+J36+J37+J38+J39+J40+J41</f>
        <v>0</v>
      </c>
      <c r="K33" s="94">
        <f>K34+K35+K36+K37+K38+K39+K40+K41</f>
        <v>1250</v>
      </c>
      <c r="L33" s="268">
        <f>L34+L35+L36+L37+L38+L39+L40+L41</f>
        <v>0</v>
      </c>
      <c r="M33" s="66">
        <f>M34+M35+M36+M37+M38+M39+M40+M41</f>
        <v>1217.22</v>
      </c>
      <c r="N33" s="142"/>
      <c r="O33" s="94">
        <f>O34+O35+O36+O37+O38+O39+O40+O41</f>
        <v>0</v>
      </c>
      <c r="P33" s="94">
        <f>P34+P35+P36+P37+P38+P39+P40+P41</f>
        <v>1217.22</v>
      </c>
      <c r="Q33" s="268">
        <f>Q34+Q35+Q36+Q37+Q38+Q39+Q40+Q41</f>
        <v>0</v>
      </c>
    </row>
    <row r="34" spans="1:17" ht="39.75" customHeight="1">
      <c r="A34" s="24">
        <v>1</v>
      </c>
      <c r="B34" s="30" t="s">
        <v>100</v>
      </c>
      <c r="C34" s="136">
        <v>9842.52</v>
      </c>
      <c r="D34" s="137"/>
      <c r="E34" s="137"/>
      <c r="F34" s="137">
        <v>9842.52</v>
      </c>
      <c r="G34" s="138"/>
      <c r="H34" s="136">
        <v>1250</v>
      </c>
      <c r="I34" s="137"/>
      <c r="J34" s="137"/>
      <c r="K34" s="137">
        <v>1250</v>
      </c>
      <c r="L34" s="138"/>
      <c r="M34" s="126">
        <v>1217.22</v>
      </c>
      <c r="N34" s="127"/>
      <c r="O34" s="127"/>
      <c r="P34" s="127">
        <v>1217.22</v>
      </c>
      <c r="Q34" s="125"/>
    </row>
    <row r="35" spans="1:17" ht="36.75" customHeight="1">
      <c r="A35" s="24">
        <v>2</v>
      </c>
      <c r="B35" s="30" t="s">
        <v>345</v>
      </c>
      <c r="C35" s="126">
        <v>4404.53</v>
      </c>
      <c r="D35" s="127"/>
      <c r="E35" s="127"/>
      <c r="F35" s="127">
        <v>4404.53</v>
      </c>
      <c r="G35" s="125"/>
      <c r="H35" s="126">
        <v>0</v>
      </c>
      <c r="I35" s="127"/>
      <c r="J35" s="127"/>
      <c r="K35" s="127">
        <v>0</v>
      </c>
      <c r="L35" s="125"/>
      <c r="M35" s="126">
        <v>0</v>
      </c>
      <c r="N35" s="127"/>
      <c r="O35" s="127"/>
      <c r="P35" s="127">
        <v>0</v>
      </c>
      <c r="Q35" s="125"/>
    </row>
    <row r="36" spans="1:17" ht="73.5" customHeight="1">
      <c r="A36" s="24">
        <v>3</v>
      </c>
      <c r="B36" s="30" t="s">
        <v>37</v>
      </c>
      <c r="C36" s="126">
        <v>4591</v>
      </c>
      <c r="D36" s="127"/>
      <c r="E36" s="127"/>
      <c r="F36" s="127">
        <v>4591</v>
      </c>
      <c r="G36" s="125"/>
      <c r="H36" s="126">
        <v>0</v>
      </c>
      <c r="I36" s="127"/>
      <c r="J36" s="127"/>
      <c r="K36" s="127">
        <v>0</v>
      </c>
      <c r="L36" s="125"/>
      <c r="M36" s="126">
        <v>0</v>
      </c>
      <c r="N36" s="127"/>
      <c r="O36" s="127"/>
      <c r="P36" s="127">
        <v>0</v>
      </c>
      <c r="Q36" s="125"/>
    </row>
    <row r="37" spans="1:17" ht="62.25" customHeight="1">
      <c r="A37" s="48">
        <v>4</v>
      </c>
      <c r="B37" s="70" t="s">
        <v>81</v>
      </c>
      <c r="C37" s="139">
        <v>2823.65</v>
      </c>
      <c r="D37" s="140"/>
      <c r="E37" s="140"/>
      <c r="F37" s="140">
        <v>2823.65</v>
      </c>
      <c r="G37" s="123"/>
      <c r="H37" s="139">
        <v>0</v>
      </c>
      <c r="I37" s="140"/>
      <c r="J37" s="140"/>
      <c r="K37" s="140">
        <v>0</v>
      </c>
      <c r="L37" s="123"/>
      <c r="M37" s="139">
        <v>0</v>
      </c>
      <c r="N37" s="140"/>
      <c r="O37" s="140"/>
      <c r="P37" s="140">
        <v>0</v>
      </c>
      <c r="Q37" s="123"/>
    </row>
    <row r="38" spans="1:17" ht="36" customHeight="1">
      <c r="A38" s="24">
        <v>5</v>
      </c>
      <c r="B38" s="30" t="s">
        <v>168</v>
      </c>
      <c r="C38" s="126">
        <v>10.5</v>
      </c>
      <c r="D38" s="127"/>
      <c r="E38" s="127"/>
      <c r="F38" s="127">
        <v>10.5</v>
      </c>
      <c r="G38" s="125"/>
      <c r="H38" s="126">
        <v>0</v>
      </c>
      <c r="I38" s="127"/>
      <c r="J38" s="127"/>
      <c r="K38" s="127">
        <v>0</v>
      </c>
      <c r="L38" s="125"/>
      <c r="M38" s="126">
        <v>0</v>
      </c>
      <c r="N38" s="127"/>
      <c r="O38" s="127"/>
      <c r="P38" s="127">
        <v>0</v>
      </c>
      <c r="Q38" s="125"/>
    </row>
    <row r="39" spans="1:17" ht="48" customHeight="1" thickBot="1">
      <c r="A39" s="39">
        <v>6</v>
      </c>
      <c r="B39" s="34" t="s">
        <v>152</v>
      </c>
      <c r="C39" s="133">
        <v>559.9</v>
      </c>
      <c r="D39" s="134"/>
      <c r="E39" s="134"/>
      <c r="F39" s="134">
        <v>559.9</v>
      </c>
      <c r="G39" s="132"/>
      <c r="H39" s="133">
        <v>0</v>
      </c>
      <c r="I39" s="134"/>
      <c r="J39" s="134"/>
      <c r="K39" s="134">
        <v>0</v>
      </c>
      <c r="L39" s="132"/>
      <c r="M39" s="133">
        <v>0</v>
      </c>
      <c r="N39" s="134"/>
      <c r="O39" s="134"/>
      <c r="P39" s="134">
        <v>0</v>
      </c>
      <c r="Q39" s="132"/>
    </row>
    <row r="40" spans="1:17" ht="50.25" customHeight="1">
      <c r="A40" s="48">
        <v>7</v>
      </c>
      <c r="B40" s="70" t="s">
        <v>153</v>
      </c>
      <c r="C40" s="139">
        <v>687.9</v>
      </c>
      <c r="D40" s="140"/>
      <c r="E40" s="140"/>
      <c r="F40" s="140">
        <v>687.9</v>
      </c>
      <c r="G40" s="123"/>
      <c r="H40" s="139">
        <v>0</v>
      </c>
      <c r="I40" s="140"/>
      <c r="J40" s="140"/>
      <c r="K40" s="140">
        <v>0</v>
      </c>
      <c r="L40" s="123"/>
      <c r="M40" s="139">
        <v>0</v>
      </c>
      <c r="N40" s="140"/>
      <c r="O40" s="140"/>
      <c r="P40" s="140">
        <v>0</v>
      </c>
      <c r="Q40" s="123"/>
    </row>
    <row r="41" spans="1:17" ht="15.75" customHeight="1" thickBot="1">
      <c r="A41" s="24">
        <v>8</v>
      </c>
      <c r="B41" s="30" t="s">
        <v>154</v>
      </c>
      <c r="C41" s="133">
        <v>80</v>
      </c>
      <c r="D41" s="134"/>
      <c r="E41" s="134"/>
      <c r="F41" s="134">
        <v>80</v>
      </c>
      <c r="G41" s="132"/>
      <c r="H41" s="126">
        <v>0</v>
      </c>
      <c r="I41" s="127"/>
      <c r="J41" s="127"/>
      <c r="K41" s="127">
        <v>0</v>
      </c>
      <c r="L41" s="125"/>
      <c r="M41" s="126">
        <v>0</v>
      </c>
      <c r="N41" s="127"/>
      <c r="O41" s="127"/>
      <c r="P41" s="127">
        <v>0</v>
      </c>
      <c r="Q41" s="125"/>
    </row>
    <row r="42" spans="1:17" ht="54.75" customHeight="1" thickBot="1">
      <c r="A42" s="21">
        <v>5</v>
      </c>
      <c r="B42" s="300" t="s">
        <v>166</v>
      </c>
      <c r="C42" s="66">
        <f>C43+C44+C45+C46+C47+C48+C49+C50+C51+C52+C53+C54+C55</f>
        <v>16000</v>
      </c>
      <c r="D42" s="94"/>
      <c r="E42" s="142"/>
      <c r="F42" s="94">
        <f>F43+F44+F45+F46+F47+F48+F49+F50+F51+F52+F53+F54+F55</f>
        <v>16000</v>
      </c>
      <c r="G42" s="120"/>
      <c r="H42" s="66">
        <f>H43+H44+H45+H46+H47+H48+H49+H50+H51+H52+H53+H54+H55</f>
        <v>3515.5</v>
      </c>
      <c r="I42" s="94"/>
      <c r="J42" s="142"/>
      <c r="K42" s="94">
        <f>K43+K44+K45+K46+K47+K48+K49+K50+K51+K52+K53+K54+K55</f>
        <v>3515.5</v>
      </c>
      <c r="L42" s="143"/>
      <c r="M42" s="66">
        <f>M43+M44+M45+M46+M47+M48+M49+M50+M51+M52+M53+M54+M55</f>
        <v>3360.73</v>
      </c>
      <c r="N42" s="94"/>
      <c r="O42" s="94"/>
      <c r="P42" s="94">
        <f>P43+P44+P45+P46+P47+P48+P49+P50+P51+P52+P53+P54+P55</f>
        <v>3360.73</v>
      </c>
      <c r="Q42" s="120"/>
    </row>
    <row r="43" spans="1:17" ht="40.5" customHeight="1">
      <c r="A43" s="38">
        <v>1</v>
      </c>
      <c r="B43" s="67" t="s">
        <v>98</v>
      </c>
      <c r="C43" s="71">
        <v>500</v>
      </c>
      <c r="D43" s="137"/>
      <c r="E43" s="137"/>
      <c r="F43" s="144">
        <v>500</v>
      </c>
      <c r="G43" s="138"/>
      <c r="H43" s="71">
        <v>61</v>
      </c>
      <c r="I43" s="137"/>
      <c r="J43" s="137"/>
      <c r="K43" s="144">
        <v>61</v>
      </c>
      <c r="L43" s="138"/>
      <c r="M43" s="71">
        <v>51</v>
      </c>
      <c r="N43" s="137"/>
      <c r="O43" s="137"/>
      <c r="P43" s="144">
        <v>51</v>
      </c>
      <c r="Q43" s="138"/>
    </row>
    <row r="44" spans="1:17" ht="72" customHeight="1">
      <c r="A44" s="48">
        <v>2</v>
      </c>
      <c r="B44" s="82" t="s">
        <v>99</v>
      </c>
      <c r="C44" s="68">
        <v>1473.6</v>
      </c>
      <c r="D44" s="140"/>
      <c r="E44" s="140"/>
      <c r="F44" s="49">
        <v>1473.6</v>
      </c>
      <c r="G44" s="123"/>
      <c r="H44" s="68">
        <v>37.01</v>
      </c>
      <c r="I44" s="140"/>
      <c r="J44" s="140"/>
      <c r="K44" s="49">
        <v>37.01</v>
      </c>
      <c r="L44" s="123"/>
      <c r="M44" s="68">
        <v>37.01</v>
      </c>
      <c r="N44" s="140"/>
      <c r="O44" s="140"/>
      <c r="P44" s="49">
        <v>37.01</v>
      </c>
      <c r="Q44" s="123"/>
    </row>
    <row r="45" spans="1:17" ht="14.25" customHeight="1">
      <c r="A45" s="24">
        <v>3</v>
      </c>
      <c r="B45" s="70" t="s">
        <v>139</v>
      </c>
      <c r="C45" s="69">
        <v>2157.95</v>
      </c>
      <c r="D45" s="127"/>
      <c r="E45" s="127"/>
      <c r="F45" s="145">
        <v>2157.95</v>
      </c>
      <c r="G45" s="125"/>
      <c r="H45" s="69">
        <v>539.49</v>
      </c>
      <c r="I45" s="127"/>
      <c r="J45" s="127"/>
      <c r="K45" s="145">
        <v>539.49</v>
      </c>
      <c r="L45" s="125"/>
      <c r="M45" s="69">
        <v>539.49</v>
      </c>
      <c r="N45" s="127"/>
      <c r="O45" s="127"/>
      <c r="P45" s="145">
        <v>539.49</v>
      </c>
      <c r="Q45" s="125"/>
    </row>
    <row r="46" spans="1:17" ht="27.75" customHeight="1">
      <c r="A46" s="24">
        <v>4</v>
      </c>
      <c r="B46" s="30" t="s">
        <v>38</v>
      </c>
      <c r="C46" s="69">
        <v>92.22</v>
      </c>
      <c r="D46" s="127"/>
      <c r="E46" s="127"/>
      <c r="F46" s="145">
        <v>92.22</v>
      </c>
      <c r="G46" s="125"/>
      <c r="H46" s="69">
        <v>0</v>
      </c>
      <c r="I46" s="127"/>
      <c r="J46" s="127"/>
      <c r="K46" s="145">
        <v>0</v>
      </c>
      <c r="L46" s="125"/>
      <c r="M46" s="69">
        <v>0</v>
      </c>
      <c r="N46" s="127"/>
      <c r="O46" s="127"/>
      <c r="P46" s="145">
        <v>0</v>
      </c>
      <c r="Q46" s="125"/>
    </row>
    <row r="47" spans="1:17" ht="28.5" customHeight="1">
      <c r="A47" s="24">
        <v>5</v>
      </c>
      <c r="B47" s="30" t="s">
        <v>169</v>
      </c>
      <c r="C47" s="69">
        <v>1739.25</v>
      </c>
      <c r="D47" s="127"/>
      <c r="E47" s="127"/>
      <c r="F47" s="145">
        <v>1739.25</v>
      </c>
      <c r="G47" s="125"/>
      <c r="H47" s="69">
        <v>396.33</v>
      </c>
      <c r="I47" s="127"/>
      <c r="J47" s="127"/>
      <c r="K47" s="145">
        <v>396.33</v>
      </c>
      <c r="L47" s="125"/>
      <c r="M47" s="69">
        <v>262.7</v>
      </c>
      <c r="N47" s="127"/>
      <c r="O47" s="127"/>
      <c r="P47" s="145">
        <v>262.7</v>
      </c>
      <c r="Q47" s="125"/>
    </row>
    <row r="48" spans="1:17" ht="72" customHeight="1">
      <c r="A48" s="48">
        <v>6</v>
      </c>
      <c r="B48" s="70" t="s">
        <v>8</v>
      </c>
      <c r="C48" s="68">
        <v>146.88</v>
      </c>
      <c r="D48" s="140"/>
      <c r="E48" s="140"/>
      <c r="F48" s="49">
        <v>146.88</v>
      </c>
      <c r="G48" s="123"/>
      <c r="H48" s="68">
        <v>20.16</v>
      </c>
      <c r="I48" s="140"/>
      <c r="J48" s="140"/>
      <c r="K48" s="49">
        <v>20.16</v>
      </c>
      <c r="L48" s="123"/>
      <c r="M48" s="68">
        <v>12.96</v>
      </c>
      <c r="N48" s="140"/>
      <c r="O48" s="140"/>
      <c r="P48" s="49">
        <v>12.96</v>
      </c>
      <c r="Q48" s="123"/>
    </row>
    <row r="49" spans="1:17" ht="86.25" customHeight="1">
      <c r="A49" s="24">
        <v>7</v>
      </c>
      <c r="B49" s="30" t="s">
        <v>9</v>
      </c>
      <c r="C49" s="69">
        <v>4000</v>
      </c>
      <c r="D49" s="127"/>
      <c r="E49" s="127"/>
      <c r="F49" s="145">
        <v>4000</v>
      </c>
      <c r="G49" s="125"/>
      <c r="H49" s="69">
        <v>0</v>
      </c>
      <c r="I49" s="127"/>
      <c r="J49" s="127"/>
      <c r="K49" s="145">
        <v>0</v>
      </c>
      <c r="L49" s="125"/>
      <c r="M49" s="69">
        <v>0</v>
      </c>
      <c r="N49" s="127"/>
      <c r="O49" s="127"/>
      <c r="P49" s="145">
        <v>0</v>
      </c>
      <c r="Q49" s="125"/>
    </row>
    <row r="50" spans="1:17" ht="60.75" customHeight="1">
      <c r="A50" s="23">
        <v>8</v>
      </c>
      <c r="B50" s="30" t="s">
        <v>238</v>
      </c>
      <c r="C50" s="69">
        <v>3069.36</v>
      </c>
      <c r="D50" s="127"/>
      <c r="E50" s="127"/>
      <c r="F50" s="145">
        <v>3069.36</v>
      </c>
      <c r="G50" s="125"/>
      <c r="H50" s="69">
        <v>2407.44</v>
      </c>
      <c r="I50" s="127"/>
      <c r="J50" s="127"/>
      <c r="K50" s="145">
        <v>2407.44</v>
      </c>
      <c r="L50" s="125"/>
      <c r="M50" s="69">
        <v>2407.44</v>
      </c>
      <c r="N50" s="127"/>
      <c r="O50" s="127"/>
      <c r="P50" s="145">
        <v>2407.44</v>
      </c>
      <c r="Q50" s="125"/>
    </row>
    <row r="51" spans="1:17" ht="60" customHeight="1">
      <c r="A51" s="23">
        <v>9</v>
      </c>
      <c r="B51" s="30" t="s">
        <v>39</v>
      </c>
      <c r="C51" s="69">
        <v>172.8</v>
      </c>
      <c r="D51" s="127"/>
      <c r="E51" s="127"/>
      <c r="F51" s="145">
        <v>172.8</v>
      </c>
      <c r="G51" s="125"/>
      <c r="H51" s="69">
        <v>13.68</v>
      </c>
      <c r="I51" s="127"/>
      <c r="J51" s="127"/>
      <c r="K51" s="145">
        <v>13.68</v>
      </c>
      <c r="L51" s="125"/>
      <c r="M51" s="69">
        <v>12.24</v>
      </c>
      <c r="N51" s="127"/>
      <c r="O51" s="127"/>
      <c r="P51" s="145">
        <v>12.24</v>
      </c>
      <c r="Q51" s="125"/>
    </row>
    <row r="52" spans="1:17" ht="15" customHeight="1">
      <c r="A52" s="23">
        <v>10</v>
      </c>
      <c r="B52" s="30" t="s">
        <v>10</v>
      </c>
      <c r="C52" s="69">
        <v>2025</v>
      </c>
      <c r="D52" s="127"/>
      <c r="E52" s="127"/>
      <c r="F52" s="145">
        <v>2025</v>
      </c>
      <c r="G52" s="125"/>
      <c r="H52" s="69">
        <v>0</v>
      </c>
      <c r="I52" s="127"/>
      <c r="J52" s="127"/>
      <c r="K52" s="145">
        <v>0</v>
      </c>
      <c r="L52" s="125"/>
      <c r="M52" s="69">
        <v>0</v>
      </c>
      <c r="N52" s="127"/>
      <c r="O52" s="127"/>
      <c r="P52" s="145">
        <v>0</v>
      </c>
      <c r="Q52" s="125"/>
    </row>
    <row r="53" spans="1:17" ht="15.75" customHeight="1">
      <c r="A53" s="23">
        <v>11</v>
      </c>
      <c r="B53" s="30" t="s">
        <v>140</v>
      </c>
      <c r="C53" s="69">
        <v>442.94</v>
      </c>
      <c r="D53" s="127"/>
      <c r="E53" s="127"/>
      <c r="F53" s="145">
        <v>442.94</v>
      </c>
      <c r="G53" s="125"/>
      <c r="H53" s="69">
        <v>36.45</v>
      </c>
      <c r="I53" s="127"/>
      <c r="J53" s="127"/>
      <c r="K53" s="145">
        <v>36.45</v>
      </c>
      <c r="L53" s="125"/>
      <c r="M53" s="69">
        <v>36.45</v>
      </c>
      <c r="N53" s="127"/>
      <c r="O53" s="127"/>
      <c r="P53" s="145">
        <v>36.45</v>
      </c>
      <c r="Q53" s="125"/>
    </row>
    <row r="54" spans="1:17" ht="36.75" customHeight="1">
      <c r="A54" s="23">
        <v>12</v>
      </c>
      <c r="B54" s="30" t="s">
        <v>149</v>
      </c>
      <c r="C54" s="69">
        <v>30</v>
      </c>
      <c r="D54" s="127"/>
      <c r="E54" s="127"/>
      <c r="F54" s="145">
        <v>30</v>
      </c>
      <c r="G54" s="125"/>
      <c r="H54" s="126">
        <v>3.94</v>
      </c>
      <c r="I54" s="127"/>
      <c r="J54" s="127"/>
      <c r="K54" s="127">
        <v>3.94</v>
      </c>
      <c r="L54" s="125"/>
      <c r="M54" s="126">
        <v>1.44</v>
      </c>
      <c r="N54" s="127"/>
      <c r="O54" s="127"/>
      <c r="P54" s="127">
        <v>1.44</v>
      </c>
      <c r="Q54" s="125"/>
    </row>
    <row r="55" spans="1:17" ht="84.75" customHeight="1" thickBot="1">
      <c r="A55" s="20">
        <v>13</v>
      </c>
      <c r="B55" s="102" t="s">
        <v>239</v>
      </c>
      <c r="C55" s="103">
        <v>150</v>
      </c>
      <c r="D55" s="146"/>
      <c r="E55" s="146"/>
      <c r="F55" s="147">
        <v>150</v>
      </c>
      <c r="G55" s="141"/>
      <c r="H55" s="103">
        <v>0</v>
      </c>
      <c r="I55" s="146"/>
      <c r="J55" s="146"/>
      <c r="K55" s="147">
        <v>0</v>
      </c>
      <c r="L55" s="141"/>
      <c r="M55" s="103">
        <v>0</v>
      </c>
      <c r="N55" s="146"/>
      <c r="O55" s="146"/>
      <c r="P55" s="147">
        <v>0</v>
      </c>
      <c r="Q55" s="141"/>
    </row>
    <row r="56" spans="1:17" ht="78.75" customHeight="1" thickBot="1">
      <c r="A56" s="43" t="s">
        <v>131</v>
      </c>
      <c r="B56" s="300" t="s">
        <v>40</v>
      </c>
      <c r="C56" s="148">
        <f>C57+C62+C66+C68</f>
        <v>3135</v>
      </c>
      <c r="D56" s="148"/>
      <c r="E56" s="148">
        <f>E57+E62+E66+E68</f>
        <v>2350</v>
      </c>
      <c r="F56" s="148">
        <f>F57+F62+F66+F68</f>
        <v>785</v>
      </c>
      <c r="G56" s="149">
        <f>G57+G62+G66</f>
        <v>0</v>
      </c>
      <c r="H56" s="148">
        <f>H57+H62+H66+H68</f>
        <v>120</v>
      </c>
      <c r="I56" s="148"/>
      <c r="J56" s="148">
        <f>J57+J62+J66+J68</f>
        <v>0</v>
      </c>
      <c r="K56" s="148">
        <f>K57+K62+K66+K68</f>
        <v>120</v>
      </c>
      <c r="L56" s="149">
        <f>L57+L62+L66</f>
        <v>0</v>
      </c>
      <c r="M56" s="148">
        <f>M57+M62+M66+M68</f>
        <v>120</v>
      </c>
      <c r="N56" s="148"/>
      <c r="O56" s="148">
        <f>O57+O62+O66+O68</f>
        <v>0</v>
      </c>
      <c r="P56" s="148">
        <f>P57+P62+P66+P68</f>
        <v>120</v>
      </c>
      <c r="Q56" s="149">
        <f>Q57+Q62+Q66</f>
        <v>0</v>
      </c>
    </row>
    <row r="57" spans="1:17" ht="37.5" customHeight="1">
      <c r="A57" s="44" t="s">
        <v>51</v>
      </c>
      <c r="B57" s="72" t="s">
        <v>151</v>
      </c>
      <c r="C57" s="73">
        <f>C58+C59+C60+C61</f>
        <v>2850</v>
      </c>
      <c r="D57" s="150"/>
      <c r="E57" s="150">
        <f>E58+E59+E60+E61</f>
        <v>2350</v>
      </c>
      <c r="F57" s="150">
        <f>F58+F59+F60+F61</f>
        <v>500</v>
      </c>
      <c r="G57" s="150">
        <f>G58+G59+G60+G61</f>
        <v>0</v>
      </c>
      <c r="H57" s="73">
        <f>H58+H59+H60+H61</f>
        <v>30</v>
      </c>
      <c r="I57" s="150"/>
      <c r="J57" s="150">
        <f>J58+J59+J60+J61</f>
        <v>0</v>
      </c>
      <c r="K57" s="150">
        <f>K58+K59+K60+K61</f>
        <v>30</v>
      </c>
      <c r="L57" s="150">
        <f>L58+L59+L60+L61</f>
        <v>0</v>
      </c>
      <c r="M57" s="73">
        <f>M58+M59+M60+M61</f>
        <v>30</v>
      </c>
      <c r="N57" s="150"/>
      <c r="O57" s="150">
        <f>O58+O59+O60+O61</f>
        <v>0</v>
      </c>
      <c r="P57" s="150">
        <f>P58+P59+P60+P61</f>
        <v>30</v>
      </c>
      <c r="Q57" s="150">
        <f>Q58+Q59+Q60+Q61</f>
        <v>0</v>
      </c>
    </row>
    <row r="58" spans="1:17" ht="72.75" customHeight="1">
      <c r="A58" s="11" t="s">
        <v>132</v>
      </c>
      <c r="B58" s="74" t="s">
        <v>41</v>
      </c>
      <c r="C58" s="75">
        <v>720</v>
      </c>
      <c r="D58" s="124"/>
      <c r="E58" s="124">
        <v>600</v>
      </c>
      <c r="F58" s="124">
        <v>120</v>
      </c>
      <c r="G58" s="151"/>
      <c r="H58" s="75">
        <v>0</v>
      </c>
      <c r="I58" s="124"/>
      <c r="J58" s="124">
        <v>0</v>
      </c>
      <c r="K58" s="124">
        <v>0</v>
      </c>
      <c r="L58" s="151"/>
      <c r="M58" s="75">
        <v>0</v>
      </c>
      <c r="N58" s="124"/>
      <c r="O58" s="124">
        <v>0</v>
      </c>
      <c r="P58" s="124">
        <v>0</v>
      </c>
      <c r="Q58" s="151"/>
    </row>
    <row r="59" spans="1:17" ht="63" customHeight="1">
      <c r="A59" s="11" t="s">
        <v>103</v>
      </c>
      <c r="B59" s="74" t="s">
        <v>84</v>
      </c>
      <c r="C59" s="75">
        <v>30</v>
      </c>
      <c r="D59" s="124"/>
      <c r="E59" s="124"/>
      <c r="F59" s="124">
        <v>30</v>
      </c>
      <c r="G59" s="151"/>
      <c r="H59" s="75">
        <v>0</v>
      </c>
      <c r="I59" s="124"/>
      <c r="J59" s="124"/>
      <c r="K59" s="124">
        <v>0</v>
      </c>
      <c r="L59" s="151"/>
      <c r="M59" s="75">
        <v>0</v>
      </c>
      <c r="N59" s="124"/>
      <c r="O59" s="124"/>
      <c r="P59" s="124">
        <v>0</v>
      </c>
      <c r="Q59" s="151"/>
    </row>
    <row r="60" spans="1:17" ht="63.75" customHeight="1">
      <c r="A60" s="11" t="s">
        <v>130</v>
      </c>
      <c r="B60" s="74" t="s">
        <v>85</v>
      </c>
      <c r="C60" s="75">
        <v>1080</v>
      </c>
      <c r="D60" s="124"/>
      <c r="E60" s="124">
        <v>900</v>
      </c>
      <c r="F60" s="124">
        <v>180</v>
      </c>
      <c r="G60" s="151"/>
      <c r="H60" s="75">
        <v>30</v>
      </c>
      <c r="I60" s="124"/>
      <c r="J60" s="124"/>
      <c r="K60" s="124">
        <v>30</v>
      </c>
      <c r="L60" s="151"/>
      <c r="M60" s="75">
        <v>30</v>
      </c>
      <c r="N60" s="124"/>
      <c r="O60" s="124"/>
      <c r="P60" s="124">
        <v>30</v>
      </c>
      <c r="Q60" s="151"/>
    </row>
    <row r="61" spans="1:17" ht="72.75" customHeight="1">
      <c r="A61" s="11" t="s">
        <v>116</v>
      </c>
      <c r="B61" s="74" t="s">
        <v>144</v>
      </c>
      <c r="C61" s="75">
        <v>1020</v>
      </c>
      <c r="D61" s="124"/>
      <c r="E61" s="124">
        <v>850</v>
      </c>
      <c r="F61" s="124">
        <v>170</v>
      </c>
      <c r="G61" s="151"/>
      <c r="H61" s="75">
        <v>0</v>
      </c>
      <c r="I61" s="124"/>
      <c r="J61" s="124">
        <v>0</v>
      </c>
      <c r="K61" s="124">
        <v>0</v>
      </c>
      <c r="L61" s="151"/>
      <c r="M61" s="75">
        <v>0</v>
      </c>
      <c r="N61" s="124"/>
      <c r="O61" s="124">
        <v>0</v>
      </c>
      <c r="P61" s="124">
        <v>0</v>
      </c>
      <c r="Q61" s="151"/>
    </row>
    <row r="62" spans="1:17" ht="39.75" customHeight="1">
      <c r="A62" s="11" t="s">
        <v>226</v>
      </c>
      <c r="B62" s="77" t="s">
        <v>34</v>
      </c>
      <c r="C62" s="78">
        <f>C63+C64+C65</f>
        <v>135</v>
      </c>
      <c r="D62" s="88"/>
      <c r="E62" s="88"/>
      <c r="F62" s="88">
        <f>F63+F64+F65</f>
        <v>135</v>
      </c>
      <c r="G62" s="151"/>
      <c r="H62" s="78">
        <f>H63+H64+H65</f>
        <v>0</v>
      </c>
      <c r="I62" s="88"/>
      <c r="J62" s="88"/>
      <c r="K62" s="88">
        <f>K63+K64+K65</f>
        <v>0</v>
      </c>
      <c r="L62" s="151"/>
      <c r="M62" s="78">
        <f>M63+M64+M65</f>
        <v>0</v>
      </c>
      <c r="N62" s="88"/>
      <c r="O62" s="88"/>
      <c r="P62" s="88">
        <f>P63+P64+P65</f>
        <v>0</v>
      </c>
      <c r="Q62" s="151"/>
    </row>
    <row r="63" spans="1:17" ht="38.25" customHeight="1">
      <c r="A63" s="11" t="s">
        <v>132</v>
      </c>
      <c r="B63" s="74" t="s">
        <v>114</v>
      </c>
      <c r="C63" s="75">
        <v>60</v>
      </c>
      <c r="D63" s="124"/>
      <c r="E63" s="124"/>
      <c r="F63" s="124">
        <v>60</v>
      </c>
      <c r="G63" s="151"/>
      <c r="H63" s="75">
        <v>0</v>
      </c>
      <c r="I63" s="124"/>
      <c r="J63" s="124"/>
      <c r="K63" s="124">
        <v>0</v>
      </c>
      <c r="L63" s="151"/>
      <c r="M63" s="75">
        <v>0</v>
      </c>
      <c r="N63" s="124"/>
      <c r="O63" s="124"/>
      <c r="P63" s="124">
        <v>0</v>
      </c>
      <c r="Q63" s="151"/>
    </row>
    <row r="64" spans="1:17" ht="72" customHeight="1">
      <c r="A64" s="11" t="s">
        <v>103</v>
      </c>
      <c r="B64" s="74" t="s">
        <v>44</v>
      </c>
      <c r="C64" s="75">
        <v>60</v>
      </c>
      <c r="D64" s="124"/>
      <c r="E64" s="124"/>
      <c r="F64" s="124">
        <v>60</v>
      </c>
      <c r="G64" s="151"/>
      <c r="H64" s="75">
        <v>0</v>
      </c>
      <c r="I64" s="124"/>
      <c r="J64" s="124"/>
      <c r="K64" s="124">
        <v>0</v>
      </c>
      <c r="L64" s="151"/>
      <c r="M64" s="75">
        <v>0</v>
      </c>
      <c r="N64" s="124"/>
      <c r="O64" s="124"/>
      <c r="P64" s="124">
        <v>0</v>
      </c>
      <c r="Q64" s="151"/>
    </row>
    <row r="65" spans="1:17" ht="38.25" customHeight="1">
      <c r="A65" s="11" t="s">
        <v>130</v>
      </c>
      <c r="B65" s="74" t="s">
        <v>142</v>
      </c>
      <c r="C65" s="75">
        <v>15</v>
      </c>
      <c r="D65" s="124"/>
      <c r="E65" s="124"/>
      <c r="F65" s="124">
        <v>15</v>
      </c>
      <c r="G65" s="151"/>
      <c r="H65" s="75">
        <v>0</v>
      </c>
      <c r="I65" s="124"/>
      <c r="J65" s="124"/>
      <c r="K65" s="124">
        <v>0</v>
      </c>
      <c r="L65" s="151"/>
      <c r="M65" s="75">
        <v>0</v>
      </c>
      <c r="N65" s="124"/>
      <c r="O65" s="124"/>
      <c r="P65" s="124">
        <v>0</v>
      </c>
      <c r="Q65" s="151"/>
    </row>
    <row r="66" spans="1:17" ht="60.75" customHeight="1">
      <c r="A66" s="11" t="s">
        <v>228</v>
      </c>
      <c r="B66" s="77" t="s">
        <v>101</v>
      </c>
      <c r="C66" s="78">
        <f>C67</f>
        <v>60</v>
      </c>
      <c r="D66" s="88"/>
      <c r="E66" s="88"/>
      <c r="F66" s="88">
        <f>F67</f>
        <v>60</v>
      </c>
      <c r="G66" s="151"/>
      <c r="H66" s="78">
        <f>H67</f>
        <v>0</v>
      </c>
      <c r="I66" s="88"/>
      <c r="J66" s="88"/>
      <c r="K66" s="88">
        <f>K67</f>
        <v>0</v>
      </c>
      <c r="L66" s="151"/>
      <c r="M66" s="78">
        <f>M67</f>
        <v>0</v>
      </c>
      <c r="N66" s="88"/>
      <c r="O66" s="88"/>
      <c r="P66" s="88">
        <f>P67</f>
        <v>0</v>
      </c>
      <c r="Q66" s="151"/>
    </row>
    <row r="67" spans="1:17" ht="95.25" customHeight="1">
      <c r="A67" s="14" t="s">
        <v>132</v>
      </c>
      <c r="B67" s="79" t="s">
        <v>42</v>
      </c>
      <c r="C67" s="80">
        <v>60</v>
      </c>
      <c r="D67" s="155"/>
      <c r="E67" s="155"/>
      <c r="F67" s="155">
        <v>60</v>
      </c>
      <c r="G67" s="156"/>
      <c r="H67" s="80">
        <v>0</v>
      </c>
      <c r="I67" s="155"/>
      <c r="J67" s="155"/>
      <c r="K67" s="155">
        <v>0</v>
      </c>
      <c r="L67" s="156"/>
      <c r="M67" s="80">
        <v>0</v>
      </c>
      <c r="N67" s="155"/>
      <c r="O67" s="155"/>
      <c r="P67" s="155">
        <v>0</v>
      </c>
      <c r="Q67" s="156"/>
    </row>
    <row r="68" spans="1:17" ht="39.75" customHeight="1">
      <c r="A68" s="11" t="s">
        <v>230</v>
      </c>
      <c r="B68" s="77" t="s">
        <v>87</v>
      </c>
      <c r="C68" s="78">
        <f>C69</f>
        <v>90</v>
      </c>
      <c r="D68" s="88"/>
      <c r="E68" s="88"/>
      <c r="F68" s="88">
        <f>F69</f>
        <v>90</v>
      </c>
      <c r="G68" s="157"/>
      <c r="H68" s="78">
        <f>H69</f>
        <v>90</v>
      </c>
      <c r="I68" s="88"/>
      <c r="J68" s="88"/>
      <c r="K68" s="88">
        <f>K69</f>
        <v>90</v>
      </c>
      <c r="L68" s="157"/>
      <c r="M68" s="78">
        <f>M69</f>
        <v>90</v>
      </c>
      <c r="N68" s="88"/>
      <c r="O68" s="88"/>
      <c r="P68" s="88">
        <f>P69</f>
        <v>90</v>
      </c>
      <c r="Q68" s="151"/>
    </row>
    <row r="69" spans="1:17" ht="40.5" customHeight="1">
      <c r="A69" s="11" t="s">
        <v>132</v>
      </c>
      <c r="B69" s="74" t="s">
        <v>43</v>
      </c>
      <c r="C69" s="75">
        <v>90</v>
      </c>
      <c r="D69" s="124"/>
      <c r="E69" s="124"/>
      <c r="F69" s="124">
        <v>90</v>
      </c>
      <c r="G69" s="151"/>
      <c r="H69" s="75">
        <v>90</v>
      </c>
      <c r="I69" s="124"/>
      <c r="J69" s="124"/>
      <c r="K69" s="124">
        <v>90</v>
      </c>
      <c r="L69" s="151"/>
      <c r="M69" s="75">
        <v>90</v>
      </c>
      <c r="N69" s="124"/>
      <c r="O69" s="124"/>
      <c r="P69" s="124">
        <v>90</v>
      </c>
      <c r="Q69" s="151"/>
    </row>
    <row r="70" spans="1:17" ht="55.5" customHeight="1" thickBot="1">
      <c r="A70" s="314">
        <v>7</v>
      </c>
      <c r="B70" s="315" t="s">
        <v>22</v>
      </c>
      <c r="C70" s="316">
        <f>C71+C73+C75</f>
        <v>15000</v>
      </c>
      <c r="D70" s="317">
        <f>D71+D73+D75</f>
        <v>0</v>
      </c>
      <c r="E70" s="318">
        <f>E71+E73+E75</f>
        <v>0</v>
      </c>
      <c r="F70" s="317">
        <f>F71+F73+F75</f>
        <v>15000</v>
      </c>
      <c r="G70" s="319"/>
      <c r="H70" s="316">
        <f aca="true" t="shared" si="0" ref="H70:Q70">H71+H73+H75</f>
        <v>58128.880000000005</v>
      </c>
      <c r="I70" s="317">
        <f t="shared" si="0"/>
        <v>3132.53</v>
      </c>
      <c r="J70" s="317">
        <f t="shared" si="0"/>
        <v>6054.67</v>
      </c>
      <c r="K70" s="317">
        <f t="shared" si="0"/>
        <v>4292.62</v>
      </c>
      <c r="L70" s="317">
        <f t="shared" si="0"/>
        <v>44649.06</v>
      </c>
      <c r="M70" s="316">
        <f t="shared" si="0"/>
        <v>0</v>
      </c>
      <c r="N70" s="317">
        <f t="shared" si="0"/>
        <v>0</v>
      </c>
      <c r="O70" s="317">
        <f t="shared" si="0"/>
        <v>0</v>
      </c>
      <c r="P70" s="317">
        <f t="shared" si="0"/>
        <v>0</v>
      </c>
      <c r="Q70" s="317">
        <f t="shared" si="0"/>
        <v>0</v>
      </c>
    </row>
    <row r="71" spans="1:17" ht="48" customHeight="1">
      <c r="A71" s="41" t="s">
        <v>162</v>
      </c>
      <c r="B71" s="303" t="s">
        <v>255</v>
      </c>
      <c r="C71" s="85">
        <f>C72</f>
        <v>6444</v>
      </c>
      <c r="D71" s="159"/>
      <c r="E71" s="159"/>
      <c r="F71" s="159">
        <f>F72</f>
        <v>6444</v>
      </c>
      <c r="G71" s="160"/>
      <c r="H71" s="85">
        <f aca="true" t="shared" si="1" ref="H71:P71">H72</f>
        <v>53629.98</v>
      </c>
      <c r="I71" s="159">
        <f t="shared" si="1"/>
        <v>3132.53</v>
      </c>
      <c r="J71" s="159">
        <f t="shared" si="1"/>
        <v>5025.07</v>
      </c>
      <c r="K71" s="159">
        <f t="shared" si="1"/>
        <v>3263.02</v>
      </c>
      <c r="L71" s="160">
        <f>L72</f>
        <v>42209.36</v>
      </c>
      <c r="M71" s="85">
        <f t="shared" si="1"/>
        <v>0</v>
      </c>
      <c r="N71" s="159">
        <f t="shared" si="1"/>
        <v>0</v>
      </c>
      <c r="O71" s="159">
        <f t="shared" si="1"/>
        <v>0</v>
      </c>
      <c r="P71" s="159">
        <f t="shared" si="1"/>
        <v>0</v>
      </c>
      <c r="Q71" s="160"/>
    </row>
    <row r="72" spans="1:17" ht="37.5" customHeight="1">
      <c r="A72" s="26" t="s">
        <v>132</v>
      </c>
      <c r="B72" s="25" t="s">
        <v>96</v>
      </c>
      <c r="C72" s="81">
        <v>6444</v>
      </c>
      <c r="D72" s="161"/>
      <c r="E72" s="161"/>
      <c r="F72" s="161">
        <v>6444</v>
      </c>
      <c r="G72" s="162"/>
      <c r="H72" s="75">
        <v>53629.98</v>
      </c>
      <c r="I72" s="124">
        <v>3132.53</v>
      </c>
      <c r="J72" s="124">
        <v>5025.07</v>
      </c>
      <c r="K72" s="124">
        <v>3263.02</v>
      </c>
      <c r="L72" s="151">
        <v>42209.36</v>
      </c>
      <c r="M72" s="75">
        <v>0</v>
      </c>
      <c r="N72" s="124"/>
      <c r="O72" s="124"/>
      <c r="P72" s="124">
        <v>0</v>
      </c>
      <c r="Q72" s="151"/>
    </row>
    <row r="73" spans="1:17" ht="53.25" customHeight="1">
      <c r="A73" s="29" t="s">
        <v>163</v>
      </c>
      <c r="B73" s="310" t="s">
        <v>256</v>
      </c>
      <c r="C73" s="100">
        <f>C74</f>
        <v>6400</v>
      </c>
      <c r="D73" s="163"/>
      <c r="E73" s="163"/>
      <c r="F73" s="163">
        <f>F74</f>
        <v>6400</v>
      </c>
      <c r="G73" s="164"/>
      <c r="H73" s="100">
        <f>H74</f>
        <v>4498.9</v>
      </c>
      <c r="I73" s="163"/>
      <c r="J73" s="163">
        <f>J74</f>
        <v>1029.6</v>
      </c>
      <c r="K73" s="163">
        <f>K74</f>
        <v>1029.6</v>
      </c>
      <c r="L73" s="164">
        <f>L74</f>
        <v>2439.7</v>
      </c>
      <c r="M73" s="100">
        <f>M74</f>
        <v>0</v>
      </c>
      <c r="N73" s="163"/>
      <c r="O73" s="163">
        <f>O74</f>
        <v>0</v>
      </c>
      <c r="P73" s="163">
        <f>P74</f>
        <v>0</v>
      </c>
      <c r="Q73" s="164"/>
    </row>
    <row r="74" spans="1:17" ht="48" customHeight="1">
      <c r="A74" s="26" t="s">
        <v>132</v>
      </c>
      <c r="B74" s="25" t="s">
        <v>95</v>
      </c>
      <c r="C74" s="81">
        <v>6400</v>
      </c>
      <c r="D74" s="161"/>
      <c r="E74" s="161"/>
      <c r="F74" s="161">
        <v>6400</v>
      </c>
      <c r="G74" s="162"/>
      <c r="H74" s="75">
        <v>4498.9</v>
      </c>
      <c r="I74" s="124"/>
      <c r="J74" s="124">
        <v>1029.6</v>
      </c>
      <c r="K74" s="124">
        <v>1029.6</v>
      </c>
      <c r="L74" s="151">
        <v>2439.7</v>
      </c>
      <c r="M74" s="75">
        <v>0</v>
      </c>
      <c r="N74" s="124"/>
      <c r="O74" s="124"/>
      <c r="P74" s="124">
        <v>0</v>
      </c>
      <c r="Q74" s="151"/>
    </row>
    <row r="75" spans="1:17" ht="38.25" customHeight="1">
      <c r="A75" s="26" t="s">
        <v>164</v>
      </c>
      <c r="B75" s="304" t="s">
        <v>88</v>
      </c>
      <c r="C75" s="165">
        <v>2156</v>
      </c>
      <c r="D75" s="166"/>
      <c r="E75" s="166"/>
      <c r="F75" s="166">
        <v>2156</v>
      </c>
      <c r="G75" s="162"/>
      <c r="H75" s="165">
        <f>H76</f>
        <v>0</v>
      </c>
      <c r="I75" s="166"/>
      <c r="J75" s="166"/>
      <c r="K75" s="166">
        <f>K76</f>
        <v>0</v>
      </c>
      <c r="L75" s="151"/>
      <c r="M75" s="165">
        <f>M76</f>
        <v>0</v>
      </c>
      <c r="N75" s="166"/>
      <c r="O75" s="166"/>
      <c r="P75" s="166">
        <f>P76</f>
        <v>0</v>
      </c>
      <c r="Q75" s="151"/>
    </row>
    <row r="76" spans="1:17" ht="49.5" customHeight="1">
      <c r="A76" s="26" t="s">
        <v>132</v>
      </c>
      <c r="B76" s="77" t="s">
        <v>318</v>
      </c>
      <c r="C76" s="165">
        <f>C77+C78+C79</f>
        <v>2156</v>
      </c>
      <c r="D76" s="166"/>
      <c r="E76" s="166"/>
      <c r="F76" s="166">
        <f>F77+F78+F79</f>
        <v>2156</v>
      </c>
      <c r="G76" s="162"/>
      <c r="H76" s="165">
        <f>H77+H78+H79</f>
        <v>0</v>
      </c>
      <c r="I76" s="166"/>
      <c r="J76" s="166"/>
      <c r="K76" s="166">
        <f>K77+K78+K79</f>
        <v>0</v>
      </c>
      <c r="L76" s="157"/>
      <c r="M76" s="165">
        <f>M77+M78+M79</f>
        <v>0</v>
      </c>
      <c r="N76" s="166"/>
      <c r="O76" s="166"/>
      <c r="P76" s="166">
        <f>P77+P78+P79</f>
        <v>0</v>
      </c>
      <c r="Q76" s="151"/>
    </row>
    <row r="77" spans="1:17" ht="22.5" customHeight="1">
      <c r="A77" s="249" t="s">
        <v>133</v>
      </c>
      <c r="B77" s="250" t="s">
        <v>316</v>
      </c>
      <c r="C77" s="251">
        <v>987</v>
      </c>
      <c r="D77" s="225"/>
      <c r="E77" s="225"/>
      <c r="F77" s="225">
        <v>987</v>
      </c>
      <c r="G77" s="188"/>
      <c r="H77" s="252">
        <v>0</v>
      </c>
      <c r="I77" s="220"/>
      <c r="J77" s="220"/>
      <c r="K77" s="220">
        <v>0</v>
      </c>
      <c r="L77" s="195"/>
      <c r="M77" s="252">
        <v>0</v>
      </c>
      <c r="N77" s="220"/>
      <c r="O77" s="220"/>
      <c r="P77" s="220">
        <v>0</v>
      </c>
      <c r="Q77" s="195"/>
    </row>
    <row r="78" spans="1:17" ht="26.25" customHeight="1">
      <c r="A78" s="26" t="s">
        <v>134</v>
      </c>
      <c r="B78" s="74" t="s">
        <v>317</v>
      </c>
      <c r="C78" s="81">
        <v>200</v>
      </c>
      <c r="D78" s="161"/>
      <c r="E78" s="161"/>
      <c r="F78" s="161">
        <v>200</v>
      </c>
      <c r="G78" s="162"/>
      <c r="H78" s="75">
        <v>0</v>
      </c>
      <c r="I78" s="124"/>
      <c r="J78" s="124"/>
      <c r="K78" s="124">
        <v>0</v>
      </c>
      <c r="L78" s="151"/>
      <c r="M78" s="75">
        <v>0</v>
      </c>
      <c r="N78" s="124"/>
      <c r="O78" s="124"/>
      <c r="P78" s="124">
        <v>0</v>
      </c>
      <c r="Q78" s="151"/>
    </row>
    <row r="79" spans="1:17" ht="36.75" customHeight="1" thickBot="1">
      <c r="A79" s="26" t="s">
        <v>104</v>
      </c>
      <c r="B79" s="74" t="s">
        <v>319</v>
      </c>
      <c r="C79" s="81">
        <v>969</v>
      </c>
      <c r="D79" s="161"/>
      <c r="E79" s="161"/>
      <c r="F79" s="161">
        <v>969</v>
      </c>
      <c r="G79" s="162"/>
      <c r="H79" s="75">
        <v>0</v>
      </c>
      <c r="I79" s="124"/>
      <c r="J79" s="124"/>
      <c r="K79" s="124">
        <v>0</v>
      </c>
      <c r="L79" s="151"/>
      <c r="M79" s="75">
        <v>0</v>
      </c>
      <c r="N79" s="124"/>
      <c r="O79" s="124"/>
      <c r="P79" s="124">
        <v>0</v>
      </c>
      <c r="Q79" s="151"/>
    </row>
    <row r="80" spans="1:17" ht="115.5" customHeight="1" thickBot="1">
      <c r="A80" s="37" t="s">
        <v>261</v>
      </c>
      <c r="B80" s="305" t="s">
        <v>315</v>
      </c>
      <c r="C80" s="239">
        <f>C81+C82</f>
        <v>13712</v>
      </c>
      <c r="D80" s="231"/>
      <c r="E80" s="231"/>
      <c r="F80" s="231">
        <f>F81+F82</f>
        <v>13712</v>
      </c>
      <c r="G80" s="186"/>
      <c r="H80" s="325">
        <f>H81+H82</f>
        <v>1610.239</v>
      </c>
      <c r="I80" s="324"/>
      <c r="J80" s="324"/>
      <c r="K80" s="324">
        <f>K81+K82</f>
        <v>1610.239</v>
      </c>
      <c r="L80" s="200"/>
      <c r="M80" s="238">
        <f>M81+M82</f>
        <v>1600</v>
      </c>
      <c r="N80" s="231"/>
      <c r="O80" s="231"/>
      <c r="P80" s="231">
        <f>P81+P82</f>
        <v>1600</v>
      </c>
      <c r="Q80" s="200"/>
    </row>
    <row r="81" spans="1:17" ht="38.25" customHeight="1">
      <c r="A81" s="41" t="s">
        <v>132</v>
      </c>
      <c r="B81" s="232" t="s">
        <v>336</v>
      </c>
      <c r="C81" s="233">
        <v>10.3</v>
      </c>
      <c r="D81" s="234"/>
      <c r="E81" s="234"/>
      <c r="F81" s="234">
        <v>10.3</v>
      </c>
      <c r="G81" s="235"/>
      <c r="H81" s="236">
        <v>10.239</v>
      </c>
      <c r="I81" s="237"/>
      <c r="J81" s="237"/>
      <c r="K81" s="237">
        <v>10.239</v>
      </c>
      <c r="L81" s="175"/>
      <c r="M81" s="240">
        <v>0</v>
      </c>
      <c r="N81" s="234"/>
      <c r="O81" s="234"/>
      <c r="P81" s="234">
        <v>0</v>
      </c>
      <c r="Q81" s="175"/>
    </row>
    <row r="82" spans="1:17" ht="27.75" customHeight="1" thickBot="1">
      <c r="A82" s="40" t="s">
        <v>103</v>
      </c>
      <c r="B82" s="76" t="s">
        <v>337</v>
      </c>
      <c r="C82" s="117">
        <v>13701.7</v>
      </c>
      <c r="D82" s="167"/>
      <c r="E82" s="167"/>
      <c r="F82" s="167">
        <v>13701.7</v>
      </c>
      <c r="G82" s="168"/>
      <c r="H82" s="117">
        <v>1600</v>
      </c>
      <c r="I82" s="167"/>
      <c r="J82" s="167"/>
      <c r="K82" s="167">
        <v>1600</v>
      </c>
      <c r="L82" s="152"/>
      <c r="M82" s="118">
        <v>1600</v>
      </c>
      <c r="N82" s="167"/>
      <c r="O82" s="167"/>
      <c r="P82" s="167">
        <v>1600</v>
      </c>
      <c r="Q82" s="152"/>
    </row>
    <row r="83" spans="1:17" ht="66" customHeight="1" thickBot="1">
      <c r="A83" s="47">
        <v>9</v>
      </c>
      <c r="B83" s="306" t="s">
        <v>258</v>
      </c>
      <c r="C83" s="226">
        <f>C84+C86</f>
        <v>10000</v>
      </c>
      <c r="D83" s="227"/>
      <c r="E83" s="227"/>
      <c r="F83" s="228">
        <f>F84+F86</f>
        <v>10000</v>
      </c>
      <c r="G83" s="229"/>
      <c r="H83" s="255">
        <f>H84+H86</f>
        <v>99.896</v>
      </c>
      <c r="I83" s="256"/>
      <c r="J83" s="256"/>
      <c r="K83" s="257">
        <f>K84+K86</f>
        <v>99.896</v>
      </c>
      <c r="L83" s="230"/>
      <c r="M83" s="226">
        <f>M84+M86</f>
        <v>0</v>
      </c>
      <c r="N83" s="227"/>
      <c r="O83" s="227"/>
      <c r="P83" s="228">
        <f>P84+P86</f>
        <v>0</v>
      </c>
      <c r="Q83" s="230"/>
    </row>
    <row r="84" spans="1:17" ht="58.5" customHeight="1">
      <c r="A84" s="29" t="s">
        <v>257</v>
      </c>
      <c r="B84" s="92" t="s">
        <v>0</v>
      </c>
      <c r="C84" s="176">
        <f>C85</f>
        <v>4770</v>
      </c>
      <c r="D84" s="163"/>
      <c r="E84" s="177"/>
      <c r="F84" s="163">
        <f>F85</f>
        <v>4770</v>
      </c>
      <c r="G84" s="169"/>
      <c r="H84" s="176">
        <f>H85</f>
        <v>0</v>
      </c>
      <c r="I84" s="163"/>
      <c r="J84" s="177"/>
      <c r="K84" s="163">
        <f>K85</f>
        <v>0</v>
      </c>
      <c r="L84" s="154"/>
      <c r="M84" s="176">
        <f>M85</f>
        <v>0</v>
      </c>
      <c r="N84" s="163"/>
      <c r="O84" s="177"/>
      <c r="P84" s="163">
        <f>P85</f>
        <v>0</v>
      </c>
      <c r="Q84" s="154"/>
    </row>
    <row r="85" spans="1:17" ht="13.5" customHeight="1">
      <c r="A85" s="29" t="s">
        <v>132</v>
      </c>
      <c r="B85" s="27" t="s">
        <v>1</v>
      </c>
      <c r="C85" s="178">
        <v>4770</v>
      </c>
      <c r="D85" s="161"/>
      <c r="E85" s="161"/>
      <c r="F85" s="161">
        <v>4770</v>
      </c>
      <c r="G85" s="162"/>
      <c r="H85" s="75">
        <v>0</v>
      </c>
      <c r="I85" s="124"/>
      <c r="J85" s="153"/>
      <c r="K85" s="153">
        <v>0</v>
      </c>
      <c r="L85" s="154"/>
      <c r="M85" s="75">
        <v>0</v>
      </c>
      <c r="N85" s="124"/>
      <c r="O85" s="153"/>
      <c r="P85" s="153">
        <v>0</v>
      </c>
      <c r="Q85" s="151"/>
    </row>
    <row r="86" spans="1:17" ht="24.75" customHeight="1">
      <c r="A86" s="29" t="s">
        <v>259</v>
      </c>
      <c r="B86" s="92" t="s">
        <v>2</v>
      </c>
      <c r="C86" s="179">
        <f>C87+C88+C89</f>
        <v>5230</v>
      </c>
      <c r="D86" s="166"/>
      <c r="E86" s="166"/>
      <c r="F86" s="166">
        <f>F87+F88+F89</f>
        <v>5230</v>
      </c>
      <c r="G86" s="162"/>
      <c r="H86" s="253">
        <f>H87+H88+H89</f>
        <v>99.896</v>
      </c>
      <c r="I86" s="254"/>
      <c r="J86" s="254"/>
      <c r="K86" s="254">
        <f>K87+K88+K89</f>
        <v>99.896</v>
      </c>
      <c r="L86" s="154"/>
      <c r="M86" s="179">
        <f>M87+M88+M89</f>
        <v>0</v>
      </c>
      <c r="N86" s="166"/>
      <c r="O86" s="166"/>
      <c r="P86" s="166">
        <f>P87+P88+P89</f>
        <v>0</v>
      </c>
      <c r="Q86" s="151"/>
    </row>
    <row r="87" spans="1:17" ht="49.5" customHeight="1">
      <c r="A87" s="29" t="s">
        <v>132</v>
      </c>
      <c r="B87" s="27" t="s">
        <v>3</v>
      </c>
      <c r="C87" s="178">
        <v>1250</v>
      </c>
      <c r="D87" s="161"/>
      <c r="E87" s="161"/>
      <c r="F87" s="161">
        <v>1250</v>
      </c>
      <c r="G87" s="162"/>
      <c r="H87" s="178">
        <v>0</v>
      </c>
      <c r="I87" s="161"/>
      <c r="J87" s="161"/>
      <c r="K87" s="161">
        <v>0</v>
      </c>
      <c r="L87" s="151"/>
      <c r="M87" s="178">
        <v>0</v>
      </c>
      <c r="N87" s="161"/>
      <c r="O87" s="161"/>
      <c r="P87" s="161">
        <v>0</v>
      </c>
      <c r="Q87" s="151"/>
    </row>
    <row r="88" spans="1:17" ht="38.25" customHeight="1">
      <c r="A88" s="26" t="s">
        <v>103</v>
      </c>
      <c r="B88" s="27" t="s">
        <v>4</v>
      </c>
      <c r="C88" s="178">
        <v>2200</v>
      </c>
      <c r="D88" s="161"/>
      <c r="E88" s="161"/>
      <c r="F88" s="161">
        <v>2200</v>
      </c>
      <c r="G88" s="162"/>
      <c r="H88" s="241">
        <v>99.896</v>
      </c>
      <c r="I88" s="242"/>
      <c r="J88" s="242"/>
      <c r="K88" s="242">
        <v>99.896</v>
      </c>
      <c r="L88" s="151"/>
      <c r="M88" s="75">
        <v>0</v>
      </c>
      <c r="N88" s="124"/>
      <c r="O88" s="124"/>
      <c r="P88" s="124">
        <v>0</v>
      </c>
      <c r="Q88" s="151"/>
    </row>
    <row r="89" spans="1:17" ht="62.25" customHeight="1" thickBot="1">
      <c r="A89" s="93" t="s">
        <v>130</v>
      </c>
      <c r="B89" s="91" t="s">
        <v>5</v>
      </c>
      <c r="C89" s="180">
        <v>1780</v>
      </c>
      <c r="D89" s="171"/>
      <c r="E89" s="171"/>
      <c r="F89" s="171">
        <v>1780</v>
      </c>
      <c r="G89" s="181"/>
      <c r="H89" s="182">
        <v>0</v>
      </c>
      <c r="I89" s="183"/>
      <c r="J89" s="183"/>
      <c r="K89" s="183">
        <v>0</v>
      </c>
      <c r="L89" s="172"/>
      <c r="M89" s="182">
        <v>0</v>
      </c>
      <c r="N89" s="183"/>
      <c r="O89" s="183"/>
      <c r="P89" s="183">
        <v>0</v>
      </c>
      <c r="Q89" s="172"/>
    </row>
    <row r="90" spans="1:17" ht="66" customHeight="1" thickBot="1">
      <c r="A90" s="37" t="s">
        <v>129</v>
      </c>
      <c r="B90" s="307" t="s">
        <v>50</v>
      </c>
      <c r="C90" s="184">
        <f>C91+C166</f>
        <v>2678.8999999999996</v>
      </c>
      <c r="D90" s="185"/>
      <c r="E90" s="185"/>
      <c r="F90" s="185">
        <f>F91+F166</f>
        <v>2678.8999999999996</v>
      </c>
      <c r="G90" s="186"/>
      <c r="H90" s="184">
        <f>H91+H166</f>
        <v>2657.8999999999996</v>
      </c>
      <c r="I90" s="185"/>
      <c r="J90" s="185"/>
      <c r="K90" s="185">
        <f>K91+K166</f>
        <v>2657.8999999999996</v>
      </c>
      <c r="L90" s="186"/>
      <c r="M90" s="184">
        <f>M91+M166</f>
        <v>1604.3999999999999</v>
      </c>
      <c r="N90" s="185"/>
      <c r="O90" s="185"/>
      <c r="P90" s="185">
        <f>P91+P166</f>
        <v>1604.3999999999999</v>
      </c>
      <c r="Q90" s="186"/>
    </row>
    <row r="91" spans="1:17" ht="17.25" customHeight="1">
      <c r="A91" s="28" t="s">
        <v>260</v>
      </c>
      <c r="B91" s="349" t="s">
        <v>107</v>
      </c>
      <c r="C91" s="330">
        <f>C92+C94+C96+C98+C100+C102+C104+C107+C108+C110+C112+C114+C116+C118+C120+C123+C124+C126+C128+C130+C132+C134+C136+C138+C140+C142+C144+C147+C149+C151+C153+C155+C157+C159+C161+C163+C165</f>
        <v>1966.9999999999998</v>
      </c>
      <c r="D91" s="331"/>
      <c r="E91" s="331"/>
      <c r="F91" s="331">
        <f>F92+F94+F96+F98+F100+F102+F104+F107+F108+F110+F112+F114+F116+F118+F120+F123+F124+F126+F128+F130+F132+F134+F136+F138+F140+F142+F144+F147+F149+F151+F153+F155+F157+F159+F161+F163+F165</f>
        <v>1966.9999999999998</v>
      </c>
      <c r="G91" s="332"/>
      <c r="H91" s="330">
        <f>H92+H94+H96+H98+H100+H102+H104+H107+H108+H110+H112+H114+H116+H118+H120+H123+H124+H126+H128+H130+H132+H134+H136+H138+H140+H142+H144+H147+H149+H151+H153+H155+H157+H159+H161+H163+H165</f>
        <v>1966.9999999999998</v>
      </c>
      <c r="I91" s="331"/>
      <c r="J91" s="331"/>
      <c r="K91" s="331">
        <f>K92+K94+K96+K98+K100+K102+K104+K107+K108+K110+K112+K114+K116+K118+K120+K123+K124+K126+K128+K130+K132+K134+K136+K138+K140+K142+K144+K147+K149+K151+K153+K155+K157+K159+K161+K163+K165</f>
        <v>1966.9999999999998</v>
      </c>
      <c r="L91" s="333"/>
      <c r="M91" s="330">
        <f>M92+M94+M96+M98+M100+M102+M104+M107+M108+M110+M112+M114+M116+M118+M120+M123+M124+M126+M128+M130+M132+M134+M136+M138+M140+M142+M144+M147+M149+M151+M153+M155+M157+M159+M161+M163+M165</f>
        <v>1355.8999999999999</v>
      </c>
      <c r="N91" s="331"/>
      <c r="O91" s="331"/>
      <c r="P91" s="331">
        <f>P92+P94+P96+P98+P100+P102+P104+P107+P108+P110+P112+P114+P116+P118+P120+P123+P124+P126+P128+P130+P132+P134+P136+P138+P140+P142+P144+P147+P149+P151+P153+P155+P157+P159+P161+P163+P165</f>
        <v>1355.8999999999999</v>
      </c>
      <c r="Q91" s="160"/>
    </row>
    <row r="92" spans="1:17" ht="16.5" customHeight="1">
      <c r="A92" s="26" t="s">
        <v>132</v>
      </c>
      <c r="B92" s="56" t="s">
        <v>56</v>
      </c>
      <c r="C92" s="100">
        <f>C93</f>
        <v>52.5</v>
      </c>
      <c r="D92" s="163"/>
      <c r="E92" s="177"/>
      <c r="F92" s="166">
        <f>F93</f>
        <v>52.5</v>
      </c>
      <c r="G92" s="187"/>
      <c r="H92" s="100">
        <f>H93</f>
        <v>52.5</v>
      </c>
      <c r="I92" s="163"/>
      <c r="J92" s="177"/>
      <c r="K92" s="166">
        <f>K93</f>
        <v>52.5</v>
      </c>
      <c r="L92" s="162"/>
      <c r="M92" s="100">
        <f>M93</f>
        <v>0</v>
      </c>
      <c r="N92" s="163"/>
      <c r="O92" s="177"/>
      <c r="P92" s="166">
        <f>P93</f>
        <v>0</v>
      </c>
      <c r="Q92" s="187"/>
    </row>
    <row r="93" spans="1:17" ht="27.75" customHeight="1">
      <c r="A93" s="26" t="s">
        <v>133</v>
      </c>
      <c r="B93" s="32" t="s">
        <v>52</v>
      </c>
      <c r="C93" s="81">
        <v>52.5</v>
      </c>
      <c r="D93" s="161"/>
      <c r="E93" s="161"/>
      <c r="F93" s="161">
        <v>52.5</v>
      </c>
      <c r="G93" s="187"/>
      <c r="H93" s="81">
        <v>52.5</v>
      </c>
      <c r="I93" s="161"/>
      <c r="J93" s="161"/>
      <c r="K93" s="161">
        <v>52.5</v>
      </c>
      <c r="L93" s="188"/>
      <c r="M93" s="81">
        <v>0</v>
      </c>
      <c r="N93" s="161"/>
      <c r="O93" s="161"/>
      <c r="P93" s="161">
        <v>0</v>
      </c>
      <c r="Q93" s="187"/>
    </row>
    <row r="94" spans="1:17" ht="15" customHeight="1">
      <c r="A94" s="26" t="s">
        <v>103</v>
      </c>
      <c r="B94" s="56" t="s">
        <v>57</v>
      </c>
      <c r="C94" s="165">
        <f>C95</f>
        <v>59.5</v>
      </c>
      <c r="D94" s="166"/>
      <c r="E94" s="189"/>
      <c r="F94" s="166">
        <f>F95</f>
        <v>59.5</v>
      </c>
      <c r="G94" s="187"/>
      <c r="H94" s="165">
        <f>H95</f>
        <v>59.5</v>
      </c>
      <c r="I94" s="166"/>
      <c r="J94" s="189"/>
      <c r="K94" s="166">
        <f>K95</f>
        <v>59.5</v>
      </c>
      <c r="L94" s="162"/>
      <c r="M94" s="165">
        <f>M95</f>
        <v>0</v>
      </c>
      <c r="N94" s="166"/>
      <c r="O94" s="189"/>
      <c r="P94" s="166">
        <f>P95</f>
        <v>0</v>
      </c>
      <c r="Q94" s="187"/>
    </row>
    <row r="95" spans="1:17" ht="25.5" customHeight="1">
      <c r="A95" s="29" t="s">
        <v>118</v>
      </c>
      <c r="B95" s="31" t="s">
        <v>52</v>
      </c>
      <c r="C95" s="190">
        <v>59.5</v>
      </c>
      <c r="D95" s="191"/>
      <c r="E95" s="191"/>
      <c r="F95" s="191">
        <v>59.5</v>
      </c>
      <c r="G95" s="169"/>
      <c r="H95" s="190">
        <v>59.5</v>
      </c>
      <c r="I95" s="191"/>
      <c r="J95" s="191"/>
      <c r="K95" s="191">
        <v>59.5</v>
      </c>
      <c r="L95" s="170"/>
      <c r="M95" s="190">
        <v>0</v>
      </c>
      <c r="N95" s="191"/>
      <c r="O95" s="191"/>
      <c r="P95" s="191">
        <v>0</v>
      </c>
      <c r="Q95" s="154"/>
    </row>
    <row r="96" spans="1:17" ht="13.5" customHeight="1">
      <c r="A96" s="29" t="s">
        <v>130</v>
      </c>
      <c r="B96" s="57" t="s">
        <v>58</v>
      </c>
      <c r="C96" s="100">
        <f>C97</f>
        <v>45.5</v>
      </c>
      <c r="D96" s="163"/>
      <c r="E96" s="177"/>
      <c r="F96" s="166">
        <f>F97</f>
        <v>45.5</v>
      </c>
      <c r="G96" s="169"/>
      <c r="H96" s="100">
        <f>H97</f>
        <v>45.5</v>
      </c>
      <c r="I96" s="163"/>
      <c r="J96" s="177"/>
      <c r="K96" s="166">
        <f>K97</f>
        <v>45.5</v>
      </c>
      <c r="L96" s="188"/>
      <c r="M96" s="100">
        <f>M97</f>
        <v>0</v>
      </c>
      <c r="N96" s="163"/>
      <c r="O96" s="177"/>
      <c r="P96" s="166">
        <f>P97</f>
        <v>0</v>
      </c>
      <c r="Q96" s="154"/>
    </row>
    <row r="97" spans="1:17" ht="25.5" customHeight="1">
      <c r="A97" s="26" t="s">
        <v>111</v>
      </c>
      <c r="B97" s="32" t="s">
        <v>52</v>
      </c>
      <c r="C97" s="81">
        <v>45.5</v>
      </c>
      <c r="D97" s="161"/>
      <c r="E97" s="161"/>
      <c r="F97" s="161">
        <v>45.5</v>
      </c>
      <c r="G97" s="162"/>
      <c r="H97" s="81">
        <v>45.5</v>
      </c>
      <c r="I97" s="161"/>
      <c r="J97" s="161"/>
      <c r="K97" s="161">
        <v>45.5</v>
      </c>
      <c r="L97" s="162"/>
      <c r="M97" s="81">
        <v>0</v>
      </c>
      <c r="N97" s="161"/>
      <c r="O97" s="161"/>
      <c r="P97" s="161">
        <v>0</v>
      </c>
      <c r="Q97" s="151"/>
    </row>
    <row r="98" spans="1:17" ht="15" customHeight="1">
      <c r="A98" s="29" t="s">
        <v>116</v>
      </c>
      <c r="B98" s="57" t="s">
        <v>59</v>
      </c>
      <c r="C98" s="100">
        <f>C99</f>
        <v>59.5</v>
      </c>
      <c r="D98" s="163"/>
      <c r="E98" s="177"/>
      <c r="F98" s="163">
        <f>F99</f>
        <v>59.5</v>
      </c>
      <c r="G98" s="169"/>
      <c r="H98" s="100">
        <f>H99</f>
        <v>59.5</v>
      </c>
      <c r="I98" s="163"/>
      <c r="J98" s="177"/>
      <c r="K98" s="163">
        <f>K99</f>
        <v>59.5</v>
      </c>
      <c r="L98" s="169"/>
      <c r="M98" s="100">
        <f>M99</f>
        <v>59.5</v>
      </c>
      <c r="N98" s="163"/>
      <c r="O98" s="177"/>
      <c r="P98" s="163">
        <f>P99</f>
        <v>59.5</v>
      </c>
      <c r="Q98" s="154"/>
    </row>
    <row r="99" spans="1:17" ht="24" customHeight="1">
      <c r="A99" s="26" t="s">
        <v>112</v>
      </c>
      <c r="B99" s="32" t="s">
        <v>52</v>
      </c>
      <c r="C99" s="81">
        <v>59.5</v>
      </c>
      <c r="D99" s="161"/>
      <c r="E99" s="161"/>
      <c r="F99" s="161">
        <v>59.5</v>
      </c>
      <c r="G99" s="162"/>
      <c r="H99" s="81">
        <v>59.5</v>
      </c>
      <c r="I99" s="161"/>
      <c r="J99" s="161"/>
      <c r="K99" s="161">
        <v>59.5</v>
      </c>
      <c r="L99" s="169"/>
      <c r="M99" s="81">
        <v>59.5</v>
      </c>
      <c r="N99" s="161"/>
      <c r="O99" s="161"/>
      <c r="P99" s="161">
        <v>59.5</v>
      </c>
      <c r="Q99" s="151"/>
    </row>
    <row r="100" spans="1:17" ht="15" customHeight="1">
      <c r="A100" s="26" t="s">
        <v>117</v>
      </c>
      <c r="B100" s="56" t="s">
        <v>60</v>
      </c>
      <c r="C100" s="165">
        <f>C101</f>
        <v>59.5</v>
      </c>
      <c r="D100" s="166"/>
      <c r="E100" s="166"/>
      <c r="F100" s="166">
        <f>F101</f>
        <v>59.5</v>
      </c>
      <c r="G100" s="162"/>
      <c r="H100" s="165">
        <f>H101</f>
        <v>59.5</v>
      </c>
      <c r="I100" s="166"/>
      <c r="J100" s="166"/>
      <c r="K100" s="166">
        <f>K101</f>
        <v>59.5</v>
      </c>
      <c r="L100" s="162"/>
      <c r="M100" s="165">
        <f>M101</f>
        <v>59.5</v>
      </c>
      <c r="N100" s="166"/>
      <c r="O100" s="166"/>
      <c r="P100" s="166">
        <f>P101</f>
        <v>59.5</v>
      </c>
      <c r="Q100" s="151"/>
    </row>
    <row r="101" spans="1:17" ht="25.5" customHeight="1">
      <c r="A101" s="29" t="s">
        <v>145</v>
      </c>
      <c r="B101" s="32" t="s">
        <v>52</v>
      </c>
      <c r="C101" s="190">
        <v>59.5</v>
      </c>
      <c r="D101" s="191"/>
      <c r="E101" s="191"/>
      <c r="F101" s="191">
        <v>59.5</v>
      </c>
      <c r="G101" s="169"/>
      <c r="H101" s="81">
        <v>59.5</v>
      </c>
      <c r="I101" s="161"/>
      <c r="J101" s="192"/>
      <c r="K101" s="161">
        <v>59.5</v>
      </c>
      <c r="L101" s="169"/>
      <c r="M101" s="81">
        <v>59.5</v>
      </c>
      <c r="N101" s="161"/>
      <c r="O101" s="192"/>
      <c r="P101" s="161">
        <v>59.5</v>
      </c>
      <c r="Q101" s="154"/>
    </row>
    <row r="102" spans="1:17" ht="15" customHeight="1">
      <c r="A102" s="26" t="s">
        <v>131</v>
      </c>
      <c r="B102" s="56" t="s">
        <v>61</v>
      </c>
      <c r="C102" s="165">
        <f>C103</f>
        <v>63</v>
      </c>
      <c r="D102" s="166"/>
      <c r="E102" s="189"/>
      <c r="F102" s="166">
        <f>F103</f>
        <v>63</v>
      </c>
      <c r="G102" s="162"/>
      <c r="H102" s="165">
        <f>H103</f>
        <v>63</v>
      </c>
      <c r="I102" s="166"/>
      <c r="J102" s="189"/>
      <c r="K102" s="166">
        <f>K103</f>
        <v>63</v>
      </c>
      <c r="L102" s="169"/>
      <c r="M102" s="165">
        <f>M103</f>
        <v>0</v>
      </c>
      <c r="N102" s="166"/>
      <c r="O102" s="189"/>
      <c r="P102" s="166">
        <f>P103</f>
        <v>0</v>
      </c>
      <c r="Q102" s="151"/>
    </row>
    <row r="103" spans="1:17" ht="25.5" customHeight="1">
      <c r="A103" s="26" t="s">
        <v>51</v>
      </c>
      <c r="B103" s="32" t="s">
        <v>52</v>
      </c>
      <c r="C103" s="81">
        <v>63</v>
      </c>
      <c r="D103" s="161"/>
      <c r="E103" s="161"/>
      <c r="F103" s="161">
        <v>63</v>
      </c>
      <c r="G103" s="162"/>
      <c r="H103" s="190">
        <v>63</v>
      </c>
      <c r="I103" s="191"/>
      <c r="J103" s="191"/>
      <c r="K103" s="191">
        <v>63</v>
      </c>
      <c r="L103" s="169"/>
      <c r="M103" s="190">
        <v>0</v>
      </c>
      <c r="N103" s="191"/>
      <c r="O103" s="191"/>
      <c r="P103" s="191">
        <v>0</v>
      </c>
      <c r="Q103" s="151"/>
    </row>
    <row r="104" spans="1:17" ht="13.5" customHeight="1">
      <c r="A104" s="26" t="s">
        <v>108</v>
      </c>
      <c r="B104" s="56" t="s">
        <v>62</v>
      </c>
      <c r="C104" s="165">
        <f>C105</f>
        <v>69.3</v>
      </c>
      <c r="D104" s="166"/>
      <c r="E104" s="166"/>
      <c r="F104" s="166">
        <f>F105</f>
        <v>69.3</v>
      </c>
      <c r="G104" s="162"/>
      <c r="H104" s="165">
        <f>H105</f>
        <v>69.3</v>
      </c>
      <c r="I104" s="166"/>
      <c r="J104" s="166"/>
      <c r="K104" s="166">
        <f>K105</f>
        <v>69.3</v>
      </c>
      <c r="L104" s="162"/>
      <c r="M104" s="165">
        <f>M105</f>
        <v>69.3</v>
      </c>
      <c r="N104" s="166"/>
      <c r="O104" s="166"/>
      <c r="P104" s="166">
        <f>P105</f>
        <v>69.3</v>
      </c>
      <c r="Q104" s="151"/>
    </row>
    <row r="105" spans="1:17" ht="24" customHeight="1">
      <c r="A105" s="29" t="s">
        <v>162</v>
      </c>
      <c r="B105" s="32" t="s">
        <v>52</v>
      </c>
      <c r="C105" s="190">
        <v>69.3</v>
      </c>
      <c r="D105" s="191"/>
      <c r="E105" s="191"/>
      <c r="F105" s="191">
        <v>69.3</v>
      </c>
      <c r="G105" s="169"/>
      <c r="H105" s="190">
        <v>69.3</v>
      </c>
      <c r="I105" s="191"/>
      <c r="J105" s="191"/>
      <c r="K105" s="191">
        <v>69.3</v>
      </c>
      <c r="L105" s="169"/>
      <c r="M105" s="190">
        <v>69.3</v>
      </c>
      <c r="N105" s="191"/>
      <c r="O105" s="191"/>
      <c r="P105" s="191">
        <v>69.3</v>
      </c>
      <c r="Q105" s="154"/>
    </row>
    <row r="106" spans="1:17" ht="15.75" customHeight="1">
      <c r="A106" s="26" t="s">
        <v>261</v>
      </c>
      <c r="B106" s="56" t="s">
        <v>11</v>
      </c>
      <c r="C106" s="100">
        <f>C107</f>
        <v>45.5</v>
      </c>
      <c r="D106" s="163"/>
      <c r="E106" s="163"/>
      <c r="F106" s="163">
        <f>F107</f>
        <v>45.5</v>
      </c>
      <c r="G106" s="169"/>
      <c r="H106" s="100">
        <f>H107</f>
        <v>45.5</v>
      </c>
      <c r="I106" s="163"/>
      <c r="J106" s="163"/>
      <c r="K106" s="163">
        <f>K107</f>
        <v>45.5</v>
      </c>
      <c r="L106" s="169"/>
      <c r="M106" s="100">
        <f>M107</f>
        <v>45.5</v>
      </c>
      <c r="N106" s="163"/>
      <c r="O106" s="163"/>
      <c r="P106" s="163">
        <f>P107</f>
        <v>45.5</v>
      </c>
      <c r="Q106" s="154"/>
    </row>
    <row r="107" spans="1:17" ht="24.75" customHeight="1">
      <c r="A107" s="26" t="s">
        <v>262</v>
      </c>
      <c r="B107" s="32" t="s">
        <v>52</v>
      </c>
      <c r="C107" s="81">
        <v>45.5</v>
      </c>
      <c r="D107" s="161"/>
      <c r="E107" s="161"/>
      <c r="F107" s="161">
        <v>45.5</v>
      </c>
      <c r="G107" s="162"/>
      <c r="H107" s="81">
        <v>45.5</v>
      </c>
      <c r="I107" s="161"/>
      <c r="J107" s="161"/>
      <c r="K107" s="161">
        <v>45.5</v>
      </c>
      <c r="L107" s="169"/>
      <c r="M107" s="81">
        <v>45.5</v>
      </c>
      <c r="N107" s="161"/>
      <c r="O107" s="161"/>
      <c r="P107" s="161">
        <v>45.5</v>
      </c>
      <c r="Q107" s="151"/>
    </row>
    <row r="108" spans="1:17" ht="14.25" customHeight="1">
      <c r="A108" s="26" t="s">
        <v>263</v>
      </c>
      <c r="B108" s="56" t="s">
        <v>63</v>
      </c>
      <c r="C108" s="165">
        <f>C109</f>
        <v>69.3</v>
      </c>
      <c r="D108" s="166"/>
      <c r="E108" s="189"/>
      <c r="F108" s="166">
        <f>F109</f>
        <v>69.3</v>
      </c>
      <c r="G108" s="162"/>
      <c r="H108" s="165">
        <f>H109</f>
        <v>69.3</v>
      </c>
      <c r="I108" s="166"/>
      <c r="J108" s="189"/>
      <c r="K108" s="166">
        <f>K109</f>
        <v>69.3</v>
      </c>
      <c r="L108" s="169"/>
      <c r="M108" s="165">
        <f>M109</f>
        <v>69.3</v>
      </c>
      <c r="N108" s="166"/>
      <c r="O108" s="189"/>
      <c r="P108" s="166">
        <f>P109</f>
        <v>69.3</v>
      </c>
      <c r="Q108" s="151"/>
    </row>
    <row r="109" spans="1:17" ht="24" customHeight="1">
      <c r="A109" s="26" t="s">
        <v>257</v>
      </c>
      <c r="B109" s="32" t="s">
        <v>52</v>
      </c>
      <c r="C109" s="81">
        <v>69.3</v>
      </c>
      <c r="D109" s="161"/>
      <c r="E109" s="161"/>
      <c r="F109" s="161">
        <v>69.3</v>
      </c>
      <c r="G109" s="162"/>
      <c r="H109" s="81">
        <v>69.3</v>
      </c>
      <c r="I109" s="161"/>
      <c r="J109" s="161"/>
      <c r="K109" s="161">
        <v>69.3</v>
      </c>
      <c r="L109" s="162"/>
      <c r="M109" s="81">
        <v>69.3</v>
      </c>
      <c r="N109" s="161"/>
      <c r="O109" s="161"/>
      <c r="P109" s="161">
        <v>69.3</v>
      </c>
      <c r="Q109" s="151"/>
    </row>
    <row r="110" spans="1:17" ht="15" customHeight="1">
      <c r="A110" s="29" t="s">
        <v>129</v>
      </c>
      <c r="B110" s="57" t="s">
        <v>64</v>
      </c>
      <c r="C110" s="100">
        <f>C111</f>
        <v>52.5</v>
      </c>
      <c r="D110" s="163"/>
      <c r="E110" s="163"/>
      <c r="F110" s="163">
        <f>F111</f>
        <v>52.5</v>
      </c>
      <c r="G110" s="169"/>
      <c r="H110" s="100">
        <f>H111</f>
        <v>52.5</v>
      </c>
      <c r="I110" s="163"/>
      <c r="J110" s="163"/>
      <c r="K110" s="163">
        <f>K111</f>
        <v>52.5</v>
      </c>
      <c r="L110" s="169"/>
      <c r="M110" s="100">
        <f>M111</f>
        <v>52.5</v>
      </c>
      <c r="N110" s="163"/>
      <c r="O110" s="163"/>
      <c r="P110" s="163">
        <f>P111</f>
        <v>52.5</v>
      </c>
      <c r="Q110" s="154"/>
    </row>
    <row r="111" spans="1:17" ht="26.25" customHeight="1">
      <c r="A111" s="29" t="s">
        <v>260</v>
      </c>
      <c r="B111" s="31" t="s">
        <v>52</v>
      </c>
      <c r="C111" s="190">
        <v>52.5</v>
      </c>
      <c r="D111" s="191"/>
      <c r="E111" s="191"/>
      <c r="F111" s="191">
        <v>52.5</v>
      </c>
      <c r="G111" s="169"/>
      <c r="H111" s="190">
        <v>52.5</v>
      </c>
      <c r="I111" s="191"/>
      <c r="J111" s="191"/>
      <c r="K111" s="191">
        <v>52.5</v>
      </c>
      <c r="L111" s="169"/>
      <c r="M111" s="190">
        <v>52.5</v>
      </c>
      <c r="N111" s="191"/>
      <c r="O111" s="191"/>
      <c r="P111" s="191">
        <v>52.5</v>
      </c>
      <c r="Q111" s="154"/>
    </row>
    <row r="112" spans="1:17" ht="15.75" customHeight="1">
      <c r="A112" s="29" t="s">
        <v>110</v>
      </c>
      <c r="B112" s="57" t="s">
        <v>65</v>
      </c>
      <c r="C112" s="100">
        <f>C113</f>
        <v>45.5</v>
      </c>
      <c r="D112" s="163"/>
      <c r="E112" s="177"/>
      <c r="F112" s="163">
        <f>F113</f>
        <v>45.5</v>
      </c>
      <c r="G112" s="169"/>
      <c r="H112" s="100">
        <f>H113</f>
        <v>45.5</v>
      </c>
      <c r="I112" s="163"/>
      <c r="J112" s="177"/>
      <c r="K112" s="163">
        <f>K113</f>
        <v>45.5</v>
      </c>
      <c r="L112" s="169"/>
      <c r="M112" s="100">
        <f>M113</f>
        <v>45.5</v>
      </c>
      <c r="N112" s="163"/>
      <c r="O112" s="177"/>
      <c r="P112" s="163">
        <f>P113</f>
        <v>45.5</v>
      </c>
      <c r="Q112" s="154"/>
    </row>
    <row r="113" spans="1:17" ht="25.5" customHeight="1">
      <c r="A113" s="26" t="s">
        <v>94</v>
      </c>
      <c r="B113" s="32" t="s">
        <v>52</v>
      </c>
      <c r="C113" s="81">
        <v>45.5</v>
      </c>
      <c r="D113" s="161"/>
      <c r="E113" s="161"/>
      <c r="F113" s="161">
        <v>45.5</v>
      </c>
      <c r="G113" s="162"/>
      <c r="H113" s="81">
        <v>45.5</v>
      </c>
      <c r="I113" s="161"/>
      <c r="J113" s="161"/>
      <c r="K113" s="161">
        <v>45.5</v>
      </c>
      <c r="L113" s="162"/>
      <c r="M113" s="81">
        <v>45.5</v>
      </c>
      <c r="N113" s="161"/>
      <c r="O113" s="161"/>
      <c r="P113" s="161">
        <v>45.5</v>
      </c>
      <c r="Q113" s="151"/>
    </row>
    <row r="114" spans="1:17" ht="15" customHeight="1">
      <c r="A114" s="29" t="s">
        <v>126</v>
      </c>
      <c r="B114" s="57" t="s">
        <v>66</v>
      </c>
      <c r="C114" s="100">
        <f>C115</f>
        <v>56</v>
      </c>
      <c r="D114" s="163"/>
      <c r="E114" s="163"/>
      <c r="F114" s="163">
        <f>F115</f>
        <v>56</v>
      </c>
      <c r="G114" s="169"/>
      <c r="H114" s="100">
        <f>H115</f>
        <v>56</v>
      </c>
      <c r="I114" s="163"/>
      <c r="J114" s="163"/>
      <c r="K114" s="163">
        <f>K115</f>
        <v>56</v>
      </c>
      <c r="L114" s="169"/>
      <c r="M114" s="100">
        <f>M115</f>
        <v>56</v>
      </c>
      <c r="N114" s="163"/>
      <c r="O114" s="163"/>
      <c r="P114" s="163">
        <f>P115</f>
        <v>56</v>
      </c>
      <c r="Q114" s="154"/>
    </row>
    <row r="115" spans="1:17" ht="27" customHeight="1">
      <c r="A115" s="26" t="s">
        <v>264</v>
      </c>
      <c r="B115" s="32" t="s">
        <v>52</v>
      </c>
      <c r="C115" s="81">
        <v>56</v>
      </c>
      <c r="D115" s="161"/>
      <c r="E115" s="161"/>
      <c r="F115" s="161">
        <v>56</v>
      </c>
      <c r="G115" s="162"/>
      <c r="H115" s="81">
        <v>56</v>
      </c>
      <c r="I115" s="161"/>
      <c r="J115" s="161"/>
      <c r="K115" s="161">
        <v>56</v>
      </c>
      <c r="L115" s="162"/>
      <c r="M115" s="81">
        <v>56</v>
      </c>
      <c r="N115" s="161"/>
      <c r="O115" s="161"/>
      <c r="P115" s="161">
        <v>56</v>
      </c>
      <c r="Q115" s="151"/>
    </row>
    <row r="116" spans="1:17" ht="15.75" customHeight="1">
      <c r="A116" s="26" t="s">
        <v>115</v>
      </c>
      <c r="B116" s="56" t="s">
        <v>67</v>
      </c>
      <c r="C116" s="165">
        <f>C117</f>
        <v>45.5</v>
      </c>
      <c r="D116" s="166"/>
      <c r="E116" s="166"/>
      <c r="F116" s="166">
        <f>F117</f>
        <v>45.5</v>
      </c>
      <c r="G116" s="162"/>
      <c r="H116" s="165">
        <f>H117</f>
        <v>45.5</v>
      </c>
      <c r="I116" s="166"/>
      <c r="J116" s="166"/>
      <c r="K116" s="166">
        <f>K117</f>
        <v>45.5</v>
      </c>
      <c r="L116" s="169"/>
      <c r="M116" s="165">
        <f>M117</f>
        <v>45.5</v>
      </c>
      <c r="N116" s="166"/>
      <c r="O116" s="166"/>
      <c r="P116" s="166">
        <f>P117</f>
        <v>45.5</v>
      </c>
      <c r="Q116" s="151"/>
    </row>
    <row r="117" spans="1:17" ht="25.5" customHeight="1">
      <c r="A117" s="26" t="s">
        <v>265</v>
      </c>
      <c r="B117" s="32" t="s">
        <v>52</v>
      </c>
      <c r="C117" s="81">
        <v>45.5</v>
      </c>
      <c r="D117" s="161"/>
      <c r="E117" s="161"/>
      <c r="F117" s="161">
        <v>45.5</v>
      </c>
      <c r="G117" s="162"/>
      <c r="H117" s="81">
        <v>45.5</v>
      </c>
      <c r="I117" s="161"/>
      <c r="J117" s="161"/>
      <c r="K117" s="161">
        <v>45.5</v>
      </c>
      <c r="L117" s="169"/>
      <c r="M117" s="81">
        <v>45.5</v>
      </c>
      <c r="N117" s="161"/>
      <c r="O117" s="161"/>
      <c r="P117" s="161">
        <v>45.5</v>
      </c>
      <c r="Q117" s="151"/>
    </row>
    <row r="118" spans="1:17" ht="15" customHeight="1">
      <c r="A118" s="29" t="s">
        <v>128</v>
      </c>
      <c r="B118" s="57" t="s">
        <v>25</v>
      </c>
      <c r="C118" s="100">
        <f>C119</f>
        <v>56</v>
      </c>
      <c r="D118" s="163"/>
      <c r="E118" s="163"/>
      <c r="F118" s="163">
        <f>F119</f>
        <v>56</v>
      </c>
      <c r="G118" s="169"/>
      <c r="H118" s="100">
        <f>H119</f>
        <v>56</v>
      </c>
      <c r="I118" s="163"/>
      <c r="J118" s="163"/>
      <c r="K118" s="163">
        <f>K119</f>
        <v>56</v>
      </c>
      <c r="L118" s="169"/>
      <c r="M118" s="100">
        <f>M119</f>
        <v>56</v>
      </c>
      <c r="N118" s="163"/>
      <c r="O118" s="163"/>
      <c r="P118" s="163">
        <f>P119</f>
        <v>56</v>
      </c>
      <c r="Q118" s="154"/>
    </row>
    <row r="119" spans="1:17" ht="25.5" customHeight="1">
      <c r="A119" s="26" t="s">
        <v>266</v>
      </c>
      <c r="B119" s="32" t="s">
        <v>52</v>
      </c>
      <c r="C119" s="81">
        <v>56</v>
      </c>
      <c r="D119" s="161"/>
      <c r="E119" s="161"/>
      <c r="F119" s="161">
        <v>56</v>
      </c>
      <c r="G119" s="162"/>
      <c r="H119" s="81">
        <v>56</v>
      </c>
      <c r="I119" s="161"/>
      <c r="J119" s="161"/>
      <c r="K119" s="161">
        <v>56</v>
      </c>
      <c r="L119" s="162"/>
      <c r="M119" s="81">
        <v>56</v>
      </c>
      <c r="N119" s="161"/>
      <c r="O119" s="161"/>
      <c r="P119" s="161">
        <v>56</v>
      </c>
      <c r="Q119" s="151"/>
    </row>
    <row r="120" spans="1:17" ht="15" customHeight="1">
      <c r="A120" s="26" t="s">
        <v>102</v>
      </c>
      <c r="B120" s="56" t="s">
        <v>26</v>
      </c>
      <c r="C120" s="165">
        <f>C121</f>
        <v>59.5</v>
      </c>
      <c r="D120" s="166"/>
      <c r="E120" s="166"/>
      <c r="F120" s="166">
        <f>F121</f>
        <v>59.5</v>
      </c>
      <c r="G120" s="162"/>
      <c r="H120" s="165">
        <f>H121</f>
        <v>59.5</v>
      </c>
      <c r="I120" s="166"/>
      <c r="J120" s="166"/>
      <c r="K120" s="166">
        <f>K121</f>
        <v>59.5</v>
      </c>
      <c r="L120" s="169"/>
      <c r="M120" s="165">
        <f>M121</f>
        <v>59.5</v>
      </c>
      <c r="N120" s="166"/>
      <c r="O120" s="166"/>
      <c r="P120" s="166">
        <f>P121</f>
        <v>59.5</v>
      </c>
      <c r="Q120" s="151"/>
    </row>
    <row r="121" spans="1:17" ht="25.5" customHeight="1">
      <c r="A121" s="26" t="s">
        <v>186</v>
      </c>
      <c r="B121" s="32" t="s">
        <v>52</v>
      </c>
      <c r="C121" s="81">
        <v>59.5</v>
      </c>
      <c r="D121" s="161"/>
      <c r="E121" s="161"/>
      <c r="F121" s="161">
        <v>59.5</v>
      </c>
      <c r="G121" s="162"/>
      <c r="H121" s="81">
        <v>59.5</v>
      </c>
      <c r="I121" s="161"/>
      <c r="J121" s="161"/>
      <c r="K121" s="161">
        <v>59.5</v>
      </c>
      <c r="L121" s="162"/>
      <c r="M121" s="81">
        <v>59.5</v>
      </c>
      <c r="N121" s="161"/>
      <c r="O121" s="161"/>
      <c r="P121" s="161">
        <v>59.5</v>
      </c>
      <c r="Q121" s="151"/>
    </row>
    <row r="122" spans="1:17" ht="15.75" customHeight="1">
      <c r="A122" s="29" t="s">
        <v>135</v>
      </c>
      <c r="B122" s="57" t="s">
        <v>12</v>
      </c>
      <c r="C122" s="100">
        <f>C123</f>
        <v>49</v>
      </c>
      <c r="D122" s="163"/>
      <c r="E122" s="163"/>
      <c r="F122" s="163">
        <f>F123</f>
        <v>49</v>
      </c>
      <c r="G122" s="169"/>
      <c r="H122" s="100">
        <f>H123</f>
        <v>49</v>
      </c>
      <c r="I122" s="163"/>
      <c r="J122" s="163"/>
      <c r="K122" s="163">
        <f>K123</f>
        <v>49</v>
      </c>
      <c r="L122" s="169"/>
      <c r="M122" s="100">
        <f>M123</f>
        <v>49</v>
      </c>
      <c r="N122" s="163"/>
      <c r="O122" s="163"/>
      <c r="P122" s="163">
        <f>P123</f>
        <v>49</v>
      </c>
      <c r="Q122" s="154"/>
    </row>
    <row r="123" spans="1:17" ht="26.25" customHeight="1">
      <c r="A123" s="29" t="s">
        <v>267</v>
      </c>
      <c r="B123" s="31" t="s">
        <v>52</v>
      </c>
      <c r="C123" s="190">
        <v>49</v>
      </c>
      <c r="D123" s="191"/>
      <c r="E123" s="191"/>
      <c r="F123" s="191">
        <v>49</v>
      </c>
      <c r="G123" s="169"/>
      <c r="H123" s="190">
        <v>49</v>
      </c>
      <c r="I123" s="191"/>
      <c r="J123" s="191"/>
      <c r="K123" s="191">
        <v>49</v>
      </c>
      <c r="L123" s="169"/>
      <c r="M123" s="190">
        <v>49</v>
      </c>
      <c r="N123" s="191"/>
      <c r="O123" s="191"/>
      <c r="P123" s="191">
        <v>49</v>
      </c>
      <c r="Q123" s="154"/>
    </row>
    <row r="124" spans="1:17" ht="14.25" customHeight="1">
      <c r="A124" s="26" t="s">
        <v>127</v>
      </c>
      <c r="B124" s="56" t="s">
        <v>29</v>
      </c>
      <c r="C124" s="165">
        <f>C125</f>
        <v>49</v>
      </c>
      <c r="D124" s="166"/>
      <c r="E124" s="189"/>
      <c r="F124" s="166">
        <f>F125</f>
        <v>49</v>
      </c>
      <c r="G124" s="162"/>
      <c r="H124" s="165">
        <f>H125</f>
        <v>49</v>
      </c>
      <c r="I124" s="166"/>
      <c r="J124" s="189"/>
      <c r="K124" s="166">
        <f>K125</f>
        <v>49</v>
      </c>
      <c r="L124" s="169"/>
      <c r="M124" s="165">
        <f>M125</f>
        <v>49</v>
      </c>
      <c r="N124" s="166"/>
      <c r="O124" s="189"/>
      <c r="P124" s="166">
        <f>P125</f>
        <v>49</v>
      </c>
      <c r="Q124" s="151"/>
    </row>
    <row r="125" spans="1:17" ht="24.75" customHeight="1">
      <c r="A125" s="26" t="s">
        <v>82</v>
      </c>
      <c r="B125" s="31" t="s">
        <v>52</v>
      </c>
      <c r="C125" s="81">
        <v>49</v>
      </c>
      <c r="D125" s="161"/>
      <c r="E125" s="161"/>
      <c r="F125" s="161">
        <v>49</v>
      </c>
      <c r="G125" s="162"/>
      <c r="H125" s="190">
        <v>49</v>
      </c>
      <c r="I125" s="191"/>
      <c r="J125" s="191"/>
      <c r="K125" s="191">
        <v>49</v>
      </c>
      <c r="L125" s="169"/>
      <c r="M125" s="190">
        <v>49</v>
      </c>
      <c r="N125" s="191"/>
      <c r="O125" s="191"/>
      <c r="P125" s="191">
        <v>49</v>
      </c>
      <c r="Q125" s="151"/>
    </row>
    <row r="126" spans="1:17" ht="15.75" customHeight="1">
      <c r="A126" s="26" t="s">
        <v>232</v>
      </c>
      <c r="B126" s="56" t="s">
        <v>30</v>
      </c>
      <c r="C126" s="165">
        <f>C127</f>
        <v>45.5</v>
      </c>
      <c r="D126" s="166"/>
      <c r="E126" s="166"/>
      <c r="F126" s="166">
        <f>F127</f>
        <v>45.5</v>
      </c>
      <c r="G126" s="162"/>
      <c r="H126" s="165">
        <f>H127</f>
        <v>45.5</v>
      </c>
      <c r="I126" s="166"/>
      <c r="J126" s="166"/>
      <c r="K126" s="166">
        <f>K127</f>
        <v>45.5</v>
      </c>
      <c r="L126" s="169"/>
      <c r="M126" s="165">
        <f>M127</f>
        <v>0</v>
      </c>
      <c r="N126" s="166"/>
      <c r="O126" s="166"/>
      <c r="P126" s="166">
        <f>P127</f>
        <v>0</v>
      </c>
      <c r="Q126" s="151"/>
    </row>
    <row r="127" spans="1:17" ht="24.75" customHeight="1">
      <c r="A127" s="26" t="s">
        <v>268</v>
      </c>
      <c r="B127" s="31" t="s">
        <v>52</v>
      </c>
      <c r="C127" s="81">
        <v>45.5</v>
      </c>
      <c r="D127" s="161"/>
      <c r="E127" s="161"/>
      <c r="F127" s="161">
        <v>45.5</v>
      </c>
      <c r="G127" s="162"/>
      <c r="H127" s="81">
        <v>45.5</v>
      </c>
      <c r="I127" s="161"/>
      <c r="J127" s="161"/>
      <c r="K127" s="161">
        <v>45.5</v>
      </c>
      <c r="L127" s="162"/>
      <c r="M127" s="81">
        <v>0</v>
      </c>
      <c r="N127" s="161"/>
      <c r="O127" s="161"/>
      <c r="P127" s="161">
        <v>0</v>
      </c>
      <c r="Q127" s="151"/>
    </row>
    <row r="128" spans="1:17" ht="15" customHeight="1">
      <c r="A128" s="26" t="s">
        <v>233</v>
      </c>
      <c r="B128" s="56" t="s">
        <v>31</v>
      </c>
      <c r="C128" s="165">
        <f>C129</f>
        <v>45.5</v>
      </c>
      <c r="D128" s="166"/>
      <c r="E128" s="166"/>
      <c r="F128" s="166">
        <f>F129</f>
        <v>45.5</v>
      </c>
      <c r="G128" s="162"/>
      <c r="H128" s="165">
        <f>H129</f>
        <v>45.5</v>
      </c>
      <c r="I128" s="166"/>
      <c r="J128" s="166"/>
      <c r="K128" s="166">
        <f>K129</f>
        <v>45.5</v>
      </c>
      <c r="L128" s="162"/>
      <c r="M128" s="165">
        <f>M129</f>
        <v>45.5</v>
      </c>
      <c r="N128" s="166"/>
      <c r="O128" s="166"/>
      <c r="P128" s="166">
        <f>P129</f>
        <v>45.5</v>
      </c>
      <c r="Q128" s="151"/>
    </row>
    <row r="129" spans="1:17" ht="28.5" customHeight="1">
      <c r="A129" s="29" t="s">
        <v>269</v>
      </c>
      <c r="B129" s="31" t="s">
        <v>52</v>
      </c>
      <c r="C129" s="190">
        <v>45.5</v>
      </c>
      <c r="D129" s="191"/>
      <c r="E129" s="191"/>
      <c r="F129" s="191">
        <v>45.5</v>
      </c>
      <c r="G129" s="169"/>
      <c r="H129" s="190">
        <v>45.5</v>
      </c>
      <c r="I129" s="191"/>
      <c r="J129" s="191"/>
      <c r="K129" s="191">
        <v>45.5</v>
      </c>
      <c r="L129" s="169"/>
      <c r="M129" s="190">
        <v>45.5</v>
      </c>
      <c r="N129" s="191"/>
      <c r="O129" s="191"/>
      <c r="P129" s="191">
        <v>45.5</v>
      </c>
      <c r="Q129" s="154"/>
    </row>
    <row r="130" spans="1:17" ht="14.25" customHeight="1">
      <c r="A130" s="26" t="s">
        <v>237</v>
      </c>
      <c r="B130" s="56" t="s">
        <v>32</v>
      </c>
      <c r="C130" s="165">
        <f>C131</f>
        <v>42</v>
      </c>
      <c r="D130" s="166"/>
      <c r="E130" s="189"/>
      <c r="F130" s="166">
        <f>F131</f>
        <v>42</v>
      </c>
      <c r="G130" s="162"/>
      <c r="H130" s="165">
        <f>H131</f>
        <v>42</v>
      </c>
      <c r="I130" s="166"/>
      <c r="J130" s="189"/>
      <c r="K130" s="166">
        <f>K131</f>
        <v>42</v>
      </c>
      <c r="L130" s="169"/>
      <c r="M130" s="165">
        <f>M131</f>
        <v>42</v>
      </c>
      <c r="N130" s="166"/>
      <c r="O130" s="189"/>
      <c r="P130" s="166">
        <f>P131</f>
        <v>42</v>
      </c>
      <c r="Q130" s="151"/>
    </row>
    <row r="131" spans="1:17" ht="27.75" customHeight="1">
      <c r="A131" s="26" t="s">
        <v>270</v>
      </c>
      <c r="B131" s="31" t="s">
        <v>52</v>
      </c>
      <c r="C131" s="81">
        <v>42</v>
      </c>
      <c r="D131" s="161"/>
      <c r="E131" s="161"/>
      <c r="F131" s="161">
        <v>42</v>
      </c>
      <c r="G131" s="162"/>
      <c r="H131" s="81">
        <v>42</v>
      </c>
      <c r="I131" s="161"/>
      <c r="J131" s="161"/>
      <c r="K131" s="161">
        <v>42</v>
      </c>
      <c r="L131" s="162"/>
      <c r="M131" s="81">
        <v>42</v>
      </c>
      <c r="N131" s="161"/>
      <c r="O131" s="161"/>
      <c r="P131" s="161">
        <v>42</v>
      </c>
      <c r="Q131" s="151"/>
    </row>
    <row r="132" spans="1:17" ht="13.5" customHeight="1">
      <c r="A132" s="29" t="s">
        <v>271</v>
      </c>
      <c r="B132" s="57" t="s">
        <v>33</v>
      </c>
      <c r="C132" s="100">
        <f>C133</f>
        <v>49</v>
      </c>
      <c r="D132" s="163"/>
      <c r="E132" s="163"/>
      <c r="F132" s="163">
        <f>F133</f>
        <v>49</v>
      </c>
      <c r="G132" s="169"/>
      <c r="H132" s="100">
        <f>H133</f>
        <v>49</v>
      </c>
      <c r="I132" s="163"/>
      <c r="J132" s="163"/>
      <c r="K132" s="163">
        <f>K133</f>
        <v>49</v>
      </c>
      <c r="L132" s="169"/>
      <c r="M132" s="100">
        <f>M133</f>
        <v>49</v>
      </c>
      <c r="N132" s="163"/>
      <c r="O132" s="163"/>
      <c r="P132" s="163">
        <f>P133</f>
        <v>49</v>
      </c>
      <c r="Q132" s="154"/>
    </row>
    <row r="133" spans="1:17" ht="24" customHeight="1">
      <c r="A133" s="26" t="s">
        <v>272</v>
      </c>
      <c r="B133" s="31" t="s">
        <v>52</v>
      </c>
      <c r="C133" s="81">
        <v>49</v>
      </c>
      <c r="D133" s="161"/>
      <c r="E133" s="161"/>
      <c r="F133" s="161">
        <v>49</v>
      </c>
      <c r="G133" s="162"/>
      <c r="H133" s="81">
        <v>49</v>
      </c>
      <c r="I133" s="161"/>
      <c r="J133" s="161"/>
      <c r="K133" s="161">
        <v>49</v>
      </c>
      <c r="L133" s="162"/>
      <c r="M133" s="81">
        <v>49</v>
      </c>
      <c r="N133" s="161"/>
      <c r="O133" s="161"/>
      <c r="P133" s="161">
        <v>49</v>
      </c>
      <c r="Q133" s="151"/>
    </row>
    <row r="134" spans="1:17" ht="14.25" customHeight="1">
      <c r="A134" s="26" t="s">
        <v>273</v>
      </c>
      <c r="B134" s="56" t="s">
        <v>68</v>
      </c>
      <c r="C134" s="165">
        <f>C135</f>
        <v>56</v>
      </c>
      <c r="D134" s="166"/>
      <c r="E134" s="189"/>
      <c r="F134" s="166">
        <f>F135</f>
        <v>56</v>
      </c>
      <c r="G134" s="162"/>
      <c r="H134" s="165">
        <f>H135</f>
        <v>56</v>
      </c>
      <c r="I134" s="166"/>
      <c r="J134" s="189"/>
      <c r="K134" s="166">
        <f>K135</f>
        <v>56</v>
      </c>
      <c r="L134" s="169"/>
      <c r="M134" s="165">
        <f>M135</f>
        <v>0</v>
      </c>
      <c r="N134" s="166"/>
      <c r="O134" s="189"/>
      <c r="P134" s="166">
        <f>P135</f>
        <v>0</v>
      </c>
      <c r="Q134" s="151"/>
    </row>
    <row r="135" spans="1:17" ht="24.75" customHeight="1">
      <c r="A135" s="26" t="s">
        <v>274</v>
      </c>
      <c r="B135" s="32" t="s">
        <v>52</v>
      </c>
      <c r="C135" s="81">
        <v>56</v>
      </c>
      <c r="D135" s="161"/>
      <c r="E135" s="161"/>
      <c r="F135" s="161">
        <v>56</v>
      </c>
      <c r="G135" s="162"/>
      <c r="H135" s="81">
        <v>56</v>
      </c>
      <c r="I135" s="161"/>
      <c r="J135" s="161"/>
      <c r="K135" s="161">
        <v>56</v>
      </c>
      <c r="L135" s="162"/>
      <c r="M135" s="81">
        <v>0</v>
      </c>
      <c r="N135" s="161"/>
      <c r="O135" s="161"/>
      <c r="P135" s="161">
        <v>0</v>
      </c>
      <c r="Q135" s="151"/>
    </row>
    <row r="136" spans="1:17" ht="13.5" customHeight="1">
      <c r="A136" s="26" t="s">
        <v>275</v>
      </c>
      <c r="B136" s="56" t="s">
        <v>69</v>
      </c>
      <c r="C136" s="165">
        <f>C137</f>
        <v>52.5</v>
      </c>
      <c r="D136" s="166"/>
      <c r="E136" s="189"/>
      <c r="F136" s="166">
        <f>F137</f>
        <v>52.5</v>
      </c>
      <c r="G136" s="162"/>
      <c r="H136" s="165">
        <f>H137</f>
        <v>52.5</v>
      </c>
      <c r="I136" s="166"/>
      <c r="J136" s="189"/>
      <c r="K136" s="166">
        <f>K137</f>
        <v>52.5</v>
      </c>
      <c r="L136" s="162"/>
      <c r="M136" s="165">
        <f>M137</f>
        <v>52.5</v>
      </c>
      <c r="N136" s="166"/>
      <c r="O136" s="189"/>
      <c r="P136" s="166">
        <f>P137</f>
        <v>52.5</v>
      </c>
      <c r="Q136" s="151"/>
    </row>
    <row r="137" spans="1:17" ht="27" customHeight="1">
      <c r="A137" s="29" t="s">
        <v>276</v>
      </c>
      <c r="B137" s="31" t="s">
        <v>52</v>
      </c>
      <c r="C137" s="190">
        <v>52.5</v>
      </c>
      <c r="D137" s="191"/>
      <c r="E137" s="191"/>
      <c r="F137" s="191">
        <v>52.5</v>
      </c>
      <c r="G137" s="169"/>
      <c r="H137" s="190">
        <v>52.5</v>
      </c>
      <c r="I137" s="191"/>
      <c r="J137" s="191"/>
      <c r="K137" s="191">
        <v>52.5</v>
      </c>
      <c r="L137" s="169"/>
      <c r="M137" s="190">
        <v>52.5</v>
      </c>
      <c r="N137" s="191"/>
      <c r="O137" s="191"/>
      <c r="P137" s="191">
        <v>52.5</v>
      </c>
      <c r="Q137" s="154"/>
    </row>
    <row r="138" spans="1:17" ht="14.25" customHeight="1">
      <c r="A138" s="26" t="s">
        <v>277</v>
      </c>
      <c r="B138" s="56" t="s">
        <v>70</v>
      </c>
      <c r="C138" s="165">
        <f>C139</f>
        <v>69.3</v>
      </c>
      <c r="D138" s="166"/>
      <c r="E138" s="189"/>
      <c r="F138" s="166">
        <f>F139</f>
        <v>69.3</v>
      </c>
      <c r="G138" s="162"/>
      <c r="H138" s="165">
        <f>H139</f>
        <v>69.3</v>
      </c>
      <c r="I138" s="166"/>
      <c r="J138" s="189"/>
      <c r="K138" s="166">
        <f>K139</f>
        <v>69.3</v>
      </c>
      <c r="L138" s="169"/>
      <c r="M138" s="165">
        <f>M139</f>
        <v>0</v>
      </c>
      <c r="N138" s="166"/>
      <c r="O138" s="189"/>
      <c r="P138" s="166">
        <f>P139</f>
        <v>0</v>
      </c>
      <c r="Q138" s="151"/>
    </row>
    <row r="139" spans="1:17" ht="25.5" customHeight="1">
      <c r="A139" s="26" t="s">
        <v>278</v>
      </c>
      <c r="B139" s="31" t="s">
        <v>52</v>
      </c>
      <c r="C139" s="81">
        <v>69.3</v>
      </c>
      <c r="D139" s="161"/>
      <c r="E139" s="161"/>
      <c r="F139" s="161">
        <v>69.3</v>
      </c>
      <c r="G139" s="162"/>
      <c r="H139" s="190">
        <v>69.3</v>
      </c>
      <c r="I139" s="191"/>
      <c r="J139" s="191"/>
      <c r="K139" s="191">
        <v>69.3</v>
      </c>
      <c r="L139" s="169"/>
      <c r="M139" s="190">
        <v>0</v>
      </c>
      <c r="N139" s="191"/>
      <c r="O139" s="191"/>
      <c r="P139" s="191">
        <v>0</v>
      </c>
      <c r="Q139" s="151"/>
    </row>
    <row r="140" spans="1:17" ht="15" customHeight="1">
      <c r="A140" s="26" t="s">
        <v>279</v>
      </c>
      <c r="B140" s="56" t="s">
        <v>71</v>
      </c>
      <c r="C140" s="165">
        <f>C141</f>
        <v>42</v>
      </c>
      <c r="D140" s="166"/>
      <c r="E140" s="166"/>
      <c r="F140" s="166">
        <f>F141</f>
        <v>42</v>
      </c>
      <c r="G140" s="162"/>
      <c r="H140" s="165">
        <f>H141</f>
        <v>42</v>
      </c>
      <c r="I140" s="166"/>
      <c r="J140" s="166"/>
      <c r="K140" s="166">
        <f>K141</f>
        <v>42</v>
      </c>
      <c r="L140" s="162"/>
      <c r="M140" s="165">
        <f>M141</f>
        <v>42</v>
      </c>
      <c r="N140" s="166"/>
      <c r="O140" s="166"/>
      <c r="P140" s="166">
        <f>P141</f>
        <v>42</v>
      </c>
      <c r="Q140" s="151"/>
    </row>
    <row r="141" spans="1:17" ht="27" customHeight="1">
      <c r="A141" s="26" t="s">
        <v>280</v>
      </c>
      <c r="B141" s="31" t="s">
        <v>52</v>
      </c>
      <c r="C141" s="81">
        <v>42</v>
      </c>
      <c r="D141" s="161"/>
      <c r="E141" s="161"/>
      <c r="F141" s="161">
        <v>42</v>
      </c>
      <c r="G141" s="162"/>
      <c r="H141" s="81">
        <v>42</v>
      </c>
      <c r="I141" s="161"/>
      <c r="J141" s="161"/>
      <c r="K141" s="161">
        <v>42</v>
      </c>
      <c r="L141" s="162"/>
      <c r="M141" s="81">
        <v>42</v>
      </c>
      <c r="N141" s="161"/>
      <c r="O141" s="161"/>
      <c r="P141" s="161">
        <v>42</v>
      </c>
      <c r="Q141" s="151"/>
    </row>
    <row r="142" spans="1:17" ht="13.5" customHeight="1">
      <c r="A142" s="26" t="s">
        <v>281</v>
      </c>
      <c r="B142" s="56" t="s">
        <v>72</v>
      </c>
      <c r="C142" s="165">
        <f>C143</f>
        <v>56</v>
      </c>
      <c r="D142" s="166"/>
      <c r="E142" s="189"/>
      <c r="F142" s="166">
        <f>F143</f>
        <v>56</v>
      </c>
      <c r="G142" s="162"/>
      <c r="H142" s="165">
        <f>H143</f>
        <v>56</v>
      </c>
      <c r="I142" s="166"/>
      <c r="J142" s="189"/>
      <c r="K142" s="166">
        <f>K143</f>
        <v>56</v>
      </c>
      <c r="L142" s="162"/>
      <c r="M142" s="165">
        <f>M143</f>
        <v>56</v>
      </c>
      <c r="N142" s="166"/>
      <c r="O142" s="189"/>
      <c r="P142" s="166">
        <f>P143</f>
        <v>56</v>
      </c>
      <c r="Q142" s="151"/>
    </row>
    <row r="143" spans="1:17" ht="26.25" customHeight="1">
      <c r="A143" s="26" t="s">
        <v>282</v>
      </c>
      <c r="B143" s="31" t="s">
        <v>52</v>
      </c>
      <c r="C143" s="81">
        <v>56</v>
      </c>
      <c r="D143" s="161"/>
      <c r="E143" s="161"/>
      <c r="F143" s="161">
        <v>56</v>
      </c>
      <c r="G143" s="162"/>
      <c r="H143" s="81">
        <v>56</v>
      </c>
      <c r="I143" s="161"/>
      <c r="J143" s="161"/>
      <c r="K143" s="161">
        <v>56</v>
      </c>
      <c r="L143" s="162"/>
      <c r="M143" s="81">
        <v>56</v>
      </c>
      <c r="N143" s="161"/>
      <c r="O143" s="161"/>
      <c r="P143" s="161">
        <v>56</v>
      </c>
      <c r="Q143" s="151"/>
    </row>
    <row r="144" spans="1:17" ht="14.25" customHeight="1">
      <c r="A144" s="29" t="s">
        <v>283</v>
      </c>
      <c r="B144" s="57" t="s">
        <v>73</v>
      </c>
      <c r="C144" s="100">
        <f>C145</f>
        <v>52.5</v>
      </c>
      <c r="D144" s="163"/>
      <c r="E144" s="163"/>
      <c r="F144" s="163">
        <f>F145</f>
        <v>52.5</v>
      </c>
      <c r="G144" s="169"/>
      <c r="H144" s="100">
        <f>H145</f>
        <v>52.5</v>
      </c>
      <c r="I144" s="163"/>
      <c r="J144" s="163"/>
      <c r="K144" s="163">
        <f>K145</f>
        <v>52.5</v>
      </c>
      <c r="L144" s="169"/>
      <c r="M144" s="100">
        <f>M145</f>
        <v>0</v>
      </c>
      <c r="N144" s="163"/>
      <c r="O144" s="163"/>
      <c r="P144" s="163">
        <f>P145</f>
        <v>0</v>
      </c>
      <c r="Q144" s="154"/>
    </row>
    <row r="145" spans="1:17" ht="24.75" customHeight="1">
      <c r="A145" s="29" t="s">
        <v>284</v>
      </c>
      <c r="B145" s="31" t="s">
        <v>52</v>
      </c>
      <c r="C145" s="190">
        <v>52.5</v>
      </c>
      <c r="D145" s="191"/>
      <c r="E145" s="191"/>
      <c r="F145" s="191">
        <v>52.5</v>
      </c>
      <c r="G145" s="169"/>
      <c r="H145" s="190">
        <v>52.5</v>
      </c>
      <c r="I145" s="191"/>
      <c r="J145" s="191"/>
      <c r="K145" s="191">
        <v>52.5</v>
      </c>
      <c r="L145" s="169"/>
      <c r="M145" s="190">
        <v>0</v>
      </c>
      <c r="N145" s="191"/>
      <c r="O145" s="191"/>
      <c r="P145" s="191">
        <v>0</v>
      </c>
      <c r="Q145" s="154"/>
    </row>
    <row r="146" spans="1:17" ht="15" customHeight="1">
      <c r="A146" s="26" t="s">
        <v>285</v>
      </c>
      <c r="B146" s="56" t="s">
        <v>13</v>
      </c>
      <c r="C146" s="165">
        <f>C147</f>
        <v>49</v>
      </c>
      <c r="D146" s="166"/>
      <c r="E146" s="166"/>
      <c r="F146" s="166">
        <f>F147</f>
        <v>49</v>
      </c>
      <c r="G146" s="162"/>
      <c r="H146" s="165">
        <f>H147</f>
        <v>49</v>
      </c>
      <c r="I146" s="166"/>
      <c r="J146" s="166"/>
      <c r="K146" s="166">
        <f>K147</f>
        <v>49</v>
      </c>
      <c r="L146" s="162"/>
      <c r="M146" s="165">
        <f>M147</f>
        <v>49</v>
      </c>
      <c r="N146" s="166"/>
      <c r="O146" s="166"/>
      <c r="P146" s="166">
        <f>P147</f>
        <v>49</v>
      </c>
      <c r="Q146" s="151"/>
    </row>
    <row r="147" spans="1:17" ht="23.25" customHeight="1">
      <c r="A147" s="26" t="s">
        <v>286</v>
      </c>
      <c r="B147" s="32" t="s">
        <v>52</v>
      </c>
      <c r="C147" s="81">
        <v>49</v>
      </c>
      <c r="D147" s="161"/>
      <c r="E147" s="161"/>
      <c r="F147" s="161">
        <v>49</v>
      </c>
      <c r="G147" s="162"/>
      <c r="H147" s="81">
        <v>49</v>
      </c>
      <c r="I147" s="161"/>
      <c r="J147" s="161"/>
      <c r="K147" s="161">
        <v>49</v>
      </c>
      <c r="L147" s="169"/>
      <c r="M147" s="81">
        <v>49</v>
      </c>
      <c r="N147" s="161"/>
      <c r="O147" s="161"/>
      <c r="P147" s="161">
        <v>49</v>
      </c>
      <c r="Q147" s="151"/>
    </row>
    <row r="148" spans="1:17" ht="14.25" customHeight="1">
      <c r="A148" s="26" t="s">
        <v>287</v>
      </c>
      <c r="B148" s="104" t="s">
        <v>14</v>
      </c>
      <c r="C148" s="193">
        <f>C149</f>
        <v>45.5</v>
      </c>
      <c r="D148" s="194"/>
      <c r="E148" s="194"/>
      <c r="F148" s="194">
        <f>F149</f>
        <v>45.5</v>
      </c>
      <c r="G148" s="188"/>
      <c r="H148" s="193">
        <f>H149</f>
        <v>45.5</v>
      </c>
      <c r="I148" s="194"/>
      <c r="J148" s="194"/>
      <c r="K148" s="194">
        <f>K149</f>
        <v>45.5</v>
      </c>
      <c r="L148" s="170"/>
      <c r="M148" s="193">
        <f>M149</f>
        <v>45.5</v>
      </c>
      <c r="N148" s="194"/>
      <c r="O148" s="194"/>
      <c r="P148" s="194">
        <f>P149</f>
        <v>45.5</v>
      </c>
      <c r="Q148" s="195"/>
    </row>
    <row r="149" spans="1:17" ht="25.5" customHeight="1">
      <c r="A149" s="26" t="s">
        <v>288</v>
      </c>
      <c r="B149" s="32" t="s">
        <v>52</v>
      </c>
      <c r="C149" s="81">
        <v>45.5</v>
      </c>
      <c r="D149" s="161"/>
      <c r="E149" s="161"/>
      <c r="F149" s="161">
        <v>45.5</v>
      </c>
      <c r="G149" s="162"/>
      <c r="H149" s="81">
        <v>45.5</v>
      </c>
      <c r="I149" s="161"/>
      <c r="J149" s="161"/>
      <c r="K149" s="161">
        <v>45.5</v>
      </c>
      <c r="L149" s="162"/>
      <c r="M149" s="81">
        <v>45.5</v>
      </c>
      <c r="N149" s="161"/>
      <c r="O149" s="161"/>
      <c r="P149" s="161">
        <v>45.5</v>
      </c>
      <c r="Q149" s="151"/>
    </row>
    <row r="150" spans="1:17" ht="12" customHeight="1">
      <c r="A150" s="26" t="s">
        <v>289</v>
      </c>
      <c r="B150" s="56" t="s">
        <v>27</v>
      </c>
      <c r="C150" s="165">
        <f>C151</f>
        <v>49</v>
      </c>
      <c r="D150" s="166"/>
      <c r="E150" s="166"/>
      <c r="F150" s="166">
        <f>F151</f>
        <v>49</v>
      </c>
      <c r="G150" s="162"/>
      <c r="H150" s="165">
        <f>H151</f>
        <v>49</v>
      </c>
      <c r="I150" s="166"/>
      <c r="J150" s="166"/>
      <c r="K150" s="166">
        <f>K151</f>
        <v>49</v>
      </c>
      <c r="L150" s="162"/>
      <c r="M150" s="165">
        <f>M151</f>
        <v>49</v>
      </c>
      <c r="N150" s="166"/>
      <c r="O150" s="166"/>
      <c r="P150" s="166">
        <f>P151</f>
        <v>49</v>
      </c>
      <c r="Q150" s="151"/>
    </row>
    <row r="151" spans="1:17" ht="24" customHeight="1">
      <c r="A151" s="29" t="s">
        <v>290</v>
      </c>
      <c r="B151" s="31" t="s">
        <v>52</v>
      </c>
      <c r="C151" s="190">
        <v>49</v>
      </c>
      <c r="D151" s="191"/>
      <c r="E151" s="191"/>
      <c r="F151" s="191">
        <v>49</v>
      </c>
      <c r="G151" s="169"/>
      <c r="H151" s="190">
        <v>49</v>
      </c>
      <c r="I151" s="191"/>
      <c r="J151" s="191"/>
      <c r="K151" s="191">
        <v>49</v>
      </c>
      <c r="L151" s="169"/>
      <c r="M151" s="190">
        <v>49</v>
      </c>
      <c r="N151" s="191"/>
      <c r="O151" s="191"/>
      <c r="P151" s="191">
        <v>49</v>
      </c>
      <c r="Q151" s="154"/>
    </row>
    <row r="152" spans="1:17" ht="12.75" customHeight="1">
      <c r="A152" s="26" t="s">
        <v>291</v>
      </c>
      <c r="B152" s="57" t="s">
        <v>28</v>
      </c>
      <c r="C152" s="100">
        <f>C153</f>
        <v>69.3</v>
      </c>
      <c r="D152" s="163"/>
      <c r="E152" s="163"/>
      <c r="F152" s="163">
        <f>F153</f>
        <v>69.3</v>
      </c>
      <c r="G152" s="169"/>
      <c r="H152" s="100">
        <f>H153</f>
        <v>69.3</v>
      </c>
      <c r="I152" s="163"/>
      <c r="J152" s="163"/>
      <c r="K152" s="163">
        <f>K153</f>
        <v>69.3</v>
      </c>
      <c r="L152" s="169"/>
      <c r="M152" s="100">
        <f>M153</f>
        <v>69.3</v>
      </c>
      <c r="N152" s="163"/>
      <c r="O152" s="163"/>
      <c r="P152" s="163">
        <f>P153</f>
        <v>69.3</v>
      </c>
      <c r="Q152" s="154"/>
    </row>
    <row r="153" spans="1:17" ht="23.25" customHeight="1">
      <c r="A153" s="26" t="s">
        <v>292</v>
      </c>
      <c r="B153" s="105" t="s">
        <v>52</v>
      </c>
      <c r="C153" s="81">
        <v>69.3</v>
      </c>
      <c r="D153" s="161"/>
      <c r="E153" s="161"/>
      <c r="F153" s="161">
        <v>69.3</v>
      </c>
      <c r="G153" s="162"/>
      <c r="H153" s="81">
        <v>69.3</v>
      </c>
      <c r="I153" s="161"/>
      <c r="J153" s="161"/>
      <c r="K153" s="161">
        <v>69.3</v>
      </c>
      <c r="L153" s="169"/>
      <c r="M153" s="81">
        <v>69.3</v>
      </c>
      <c r="N153" s="161"/>
      <c r="O153" s="161"/>
      <c r="P153" s="161">
        <v>69.3</v>
      </c>
      <c r="Q153" s="151"/>
    </row>
    <row r="154" spans="1:17" ht="14.25" customHeight="1">
      <c r="A154" s="26" t="s">
        <v>293</v>
      </c>
      <c r="B154" s="62" t="s">
        <v>15</v>
      </c>
      <c r="C154" s="165">
        <f>C155</f>
        <v>56</v>
      </c>
      <c r="D154" s="166"/>
      <c r="E154" s="166"/>
      <c r="F154" s="166">
        <f>F155</f>
        <v>56</v>
      </c>
      <c r="G154" s="162"/>
      <c r="H154" s="165">
        <f>H155</f>
        <v>56</v>
      </c>
      <c r="I154" s="166"/>
      <c r="J154" s="166"/>
      <c r="K154" s="166">
        <f>K155</f>
        <v>56</v>
      </c>
      <c r="L154" s="169"/>
      <c r="M154" s="165">
        <f>M155</f>
        <v>0</v>
      </c>
      <c r="N154" s="166"/>
      <c r="O154" s="166"/>
      <c r="P154" s="166">
        <f>P155</f>
        <v>0</v>
      </c>
      <c r="Q154" s="151"/>
    </row>
    <row r="155" spans="1:17" ht="22.5" customHeight="1">
      <c r="A155" s="26" t="s">
        <v>294</v>
      </c>
      <c r="B155" s="105" t="s">
        <v>52</v>
      </c>
      <c r="C155" s="81">
        <v>56</v>
      </c>
      <c r="D155" s="161"/>
      <c r="E155" s="161"/>
      <c r="F155" s="161">
        <v>56</v>
      </c>
      <c r="G155" s="162"/>
      <c r="H155" s="81">
        <v>56</v>
      </c>
      <c r="I155" s="161"/>
      <c r="J155" s="161"/>
      <c r="K155" s="161">
        <v>56</v>
      </c>
      <c r="L155" s="169"/>
      <c r="M155" s="81">
        <v>0</v>
      </c>
      <c r="N155" s="161"/>
      <c r="O155" s="161"/>
      <c r="P155" s="161">
        <v>0</v>
      </c>
      <c r="Q155" s="151"/>
    </row>
    <row r="156" spans="1:17" ht="14.25" customHeight="1">
      <c r="A156" s="26" t="s">
        <v>295</v>
      </c>
      <c r="B156" s="62" t="s">
        <v>16</v>
      </c>
      <c r="C156" s="165">
        <f>C157</f>
        <v>49</v>
      </c>
      <c r="D156" s="166"/>
      <c r="E156" s="166"/>
      <c r="F156" s="166">
        <f>F157</f>
        <v>49</v>
      </c>
      <c r="G156" s="162"/>
      <c r="H156" s="165">
        <f>H157</f>
        <v>49</v>
      </c>
      <c r="I156" s="166"/>
      <c r="J156" s="166"/>
      <c r="K156" s="166">
        <f>K157</f>
        <v>49</v>
      </c>
      <c r="L156" s="169"/>
      <c r="M156" s="165">
        <f>M157</f>
        <v>49</v>
      </c>
      <c r="N156" s="166"/>
      <c r="O156" s="166"/>
      <c r="P156" s="166">
        <f>P157</f>
        <v>49</v>
      </c>
      <c r="Q156" s="151"/>
    </row>
    <row r="157" spans="1:17" ht="23.25" customHeight="1">
      <c r="A157" s="26" t="s">
        <v>296</v>
      </c>
      <c r="B157" s="32" t="s">
        <v>52</v>
      </c>
      <c r="C157" s="81">
        <v>49</v>
      </c>
      <c r="D157" s="161"/>
      <c r="E157" s="161"/>
      <c r="F157" s="161">
        <v>49</v>
      </c>
      <c r="G157" s="162"/>
      <c r="H157" s="81">
        <v>49</v>
      </c>
      <c r="I157" s="161"/>
      <c r="J157" s="161"/>
      <c r="K157" s="161">
        <v>49</v>
      </c>
      <c r="L157" s="169"/>
      <c r="M157" s="81">
        <v>49</v>
      </c>
      <c r="N157" s="161"/>
      <c r="O157" s="161"/>
      <c r="P157" s="161">
        <v>49</v>
      </c>
      <c r="Q157" s="151"/>
    </row>
    <row r="158" spans="1:17" ht="14.25" customHeight="1">
      <c r="A158" s="26" t="s">
        <v>297</v>
      </c>
      <c r="B158" s="56" t="s">
        <v>17</v>
      </c>
      <c r="C158" s="165">
        <f>C159</f>
        <v>69.3</v>
      </c>
      <c r="D158" s="166"/>
      <c r="E158" s="166"/>
      <c r="F158" s="166">
        <f>F159</f>
        <v>69.3</v>
      </c>
      <c r="G158" s="162"/>
      <c r="H158" s="165">
        <f>H159</f>
        <v>69.3</v>
      </c>
      <c r="I158" s="166"/>
      <c r="J158" s="166"/>
      <c r="K158" s="166">
        <f>K159</f>
        <v>69.3</v>
      </c>
      <c r="L158" s="169"/>
      <c r="M158" s="165">
        <f>M159</f>
        <v>0</v>
      </c>
      <c r="N158" s="166"/>
      <c r="O158" s="166"/>
      <c r="P158" s="166">
        <f>P159</f>
        <v>0</v>
      </c>
      <c r="Q158" s="151"/>
    </row>
    <row r="159" spans="1:17" ht="25.5" customHeight="1">
      <c r="A159" s="26" t="s">
        <v>298</v>
      </c>
      <c r="B159" s="32" t="s">
        <v>52</v>
      </c>
      <c r="C159" s="81">
        <v>69.3</v>
      </c>
      <c r="D159" s="161"/>
      <c r="E159" s="161"/>
      <c r="F159" s="161">
        <v>69.3</v>
      </c>
      <c r="G159" s="162"/>
      <c r="H159" s="81">
        <v>69.3</v>
      </c>
      <c r="I159" s="161"/>
      <c r="J159" s="161"/>
      <c r="K159" s="161">
        <v>69.3</v>
      </c>
      <c r="L159" s="162"/>
      <c r="M159" s="81">
        <v>0</v>
      </c>
      <c r="N159" s="161"/>
      <c r="O159" s="161"/>
      <c r="P159" s="161">
        <v>0</v>
      </c>
      <c r="Q159" s="151"/>
    </row>
    <row r="160" spans="1:17" ht="15" customHeight="1">
      <c r="A160" s="26" t="s">
        <v>299</v>
      </c>
      <c r="B160" s="56" t="s">
        <v>18</v>
      </c>
      <c r="C160" s="165">
        <f>C161</f>
        <v>42</v>
      </c>
      <c r="D160" s="166"/>
      <c r="E160" s="166"/>
      <c r="F160" s="166">
        <f>F161</f>
        <v>42</v>
      </c>
      <c r="G160" s="162"/>
      <c r="H160" s="165">
        <f>H161</f>
        <v>42</v>
      </c>
      <c r="I160" s="166"/>
      <c r="J160" s="166"/>
      <c r="K160" s="166">
        <f>K161</f>
        <v>42</v>
      </c>
      <c r="L160" s="162"/>
      <c r="M160" s="165">
        <f>M161</f>
        <v>0</v>
      </c>
      <c r="N160" s="166"/>
      <c r="O160" s="166"/>
      <c r="P160" s="166">
        <f>P161</f>
        <v>0</v>
      </c>
      <c r="Q160" s="151"/>
    </row>
    <row r="161" spans="1:17" ht="24" customHeight="1">
      <c r="A161" s="26" t="s">
        <v>300</v>
      </c>
      <c r="B161" s="32" t="s">
        <v>52</v>
      </c>
      <c r="C161" s="81">
        <v>42</v>
      </c>
      <c r="D161" s="161"/>
      <c r="E161" s="161"/>
      <c r="F161" s="161">
        <v>42</v>
      </c>
      <c r="G161" s="162"/>
      <c r="H161" s="81">
        <v>42</v>
      </c>
      <c r="I161" s="161"/>
      <c r="J161" s="161"/>
      <c r="K161" s="161">
        <v>42</v>
      </c>
      <c r="L161" s="162"/>
      <c r="M161" s="81">
        <v>0</v>
      </c>
      <c r="N161" s="161"/>
      <c r="O161" s="161"/>
      <c r="P161" s="161">
        <v>0</v>
      </c>
      <c r="Q161" s="151"/>
    </row>
    <row r="162" spans="1:17" ht="14.25" customHeight="1">
      <c r="A162" s="29" t="s">
        <v>301</v>
      </c>
      <c r="B162" s="57" t="s">
        <v>19</v>
      </c>
      <c r="C162" s="100">
        <f>C163</f>
        <v>42</v>
      </c>
      <c r="D162" s="163"/>
      <c r="E162" s="163"/>
      <c r="F162" s="163">
        <f>F163</f>
        <v>42</v>
      </c>
      <c r="G162" s="169"/>
      <c r="H162" s="100">
        <f>H163</f>
        <v>42</v>
      </c>
      <c r="I162" s="163"/>
      <c r="J162" s="163"/>
      <c r="K162" s="163">
        <f>K163</f>
        <v>42</v>
      </c>
      <c r="L162" s="169"/>
      <c r="M162" s="100">
        <f>M163</f>
        <v>42</v>
      </c>
      <c r="N162" s="163"/>
      <c r="O162" s="163"/>
      <c r="P162" s="163">
        <f>P163</f>
        <v>42</v>
      </c>
      <c r="Q162" s="154"/>
    </row>
    <row r="163" spans="1:17" ht="24" customHeight="1">
      <c r="A163" s="29" t="s">
        <v>302</v>
      </c>
      <c r="B163" s="31" t="s">
        <v>52</v>
      </c>
      <c r="C163" s="190">
        <v>42</v>
      </c>
      <c r="D163" s="191"/>
      <c r="E163" s="191"/>
      <c r="F163" s="191">
        <v>42</v>
      </c>
      <c r="G163" s="169"/>
      <c r="H163" s="190">
        <v>42</v>
      </c>
      <c r="I163" s="191"/>
      <c r="J163" s="191"/>
      <c r="K163" s="191">
        <v>42</v>
      </c>
      <c r="L163" s="169"/>
      <c r="M163" s="190">
        <v>42</v>
      </c>
      <c r="N163" s="191"/>
      <c r="O163" s="191"/>
      <c r="P163" s="191">
        <v>42</v>
      </c>
      <c r="Q163" s="154"/>
    </row>
    <row r="164" spans="1:17" ht="12.75" customHeight="1">
      <c r="A164" s="26" t="s">
        <v>303</v>
      </c>
      <c r="B164" s="57" t="s">
        <v>75</v>
      </c>
      <c r="C164" s="100">
        <f>C165</f>
        <v>49</v>
      </c>
      <c r="D164" s="163"/>
      <c r="E164" s="163"/>
      <c r="F164" s="163">
        <f>F165</f>
        <v>49</v>
      </c>
      <c r="G164" s="169"/>
      <c r="H164" s="100">
        <f>H165</f>
        <v>49</v>
      </c>
      <c r="I164" s="163"/>
      <c r="J164" s="163"/>
      <c r="K164" s="163">
        <f>K165</f>
        <v>49</v>
      </c>
      <c r="L164" s="169"/>
      <c r="M164" s="100">
        <f>M165</f>
        <v>49</v>
      </c>
      <c r="N164" s="163"/>
      <c r="O164" s="163"/>
      <c r="P164" s="163">
        <f>P165</f>
        <v>49</v>
      </c>
      <c r="Q164" s="154"/>
    </row>
    <row r="165" spans="1:17" ht="24" customHeight="1">
      <c r="A165" s="26" t="s">
        <v>304</v>
      </c>
      <c r="B165" s="32" t="s">
        <v>52</v>
      </c>
      <c r="C165" s="81">
        <v>49</v>
      </c>
      <c r="D165" s="161"/>
      <c r="E165" s="161"/>
      <c r="F165" s="161">
        <v>49</v>
      </c>
      <c r="G165" s="162"/>
      <c r="H165" s="81">
        <v>49</v>
      </c>
      <c r="I165" s="161"/>
      <c r="J165" s="161"/>
      <c r="K165" s="161">
        <v>49</v>
      </c>
      <c r="L165" s="169"/>
      <c r="M165" s="81">
        <v>49</v>
      </c>
      <c r="N165" s="161"/>
      <c r="O165" s="161"/>
      <c r="P165" s="161">
        <v>49</v>
      </c>
      <c r="Q165" s="151"/>
    </row>
    <row r="166" spans="1:17" ht="17.25" customHeight="1">
      <c r="A166" s="35" t="s">
        <v>165</v>
      </c>
      <c r="B166" s="308" t="s">
        <v>106</v>
      </c>
      <c r="C166" s="326">
        <f>C167+C169+C171+C173+C175+C178+C180+C182+C184+C186+C188+C190+C192+C194</f>
        <v>711.9</v>
      </c>
      <c r="D166" s="327"/>
      <c r="E166" s="328"/>
      <c r="F166" s="327">
        <f>F167+F169+F171+F173+F175+F178+F180+F182+F184+F186+F188+F190+F192+F194</f>
        <v>711.9</v>
      </c>
      <c r="G166" s="329"/>
      <c r="H166" s="326">
        <f>H167+H169+H171+H173+H175+H178+H180+H182+H184+H186+H188+H190+H192+H194</f>
        <v>690.9</v>
      </c>
      <c r="I166" s="327"/>
      <c r="J166" s="328"/>
      <c r="K166" s="327">
        <f>K167+K169+K171+K173+K175+K178+K180+K182+K184+K186+K188+K190+K192+K194</f>
        <v>690.9</v>
      </c>
      <c r="L166" s="329"/>
      <c r="M166" s="326">
        <f>M167+M169+M171+M173+M175+M178+M180+M182+M184+M186+M188+M190+M192+M194</f>
        <v>248.5</v>
      </c>
      <c r="N166" s="327"/>
      <c r="O166" s="328"/>
      <c r="P166" s="327">
        <f>P167+P169+P171+P173+P175+P178+P180+P182+P184+P186+P188+P190+P192+P194</f>
        <v>248.5</v>
      </c>
      <c r="Q166" s="151"/>
    </row>
    <row r="167" spans="1:17" ht="25.5" customHeight="1">
      <c r="A167" s="26" t="s">
        <v>132</v>
      </c>
      <c r="B167" s="56" t="s">
        <v>344</v>
      </c>
      <c r="C167" s="165">
        <f>C168</f>
        <v>69.3</v>
      </c>
      <c r="D167" s="166"/>
      <c r="E167" s="166"/>
      <c r="F167" s="166">
        <f>F168</f>
        <v>69.3</v>
      </c>
      <c r="G167" s="162"/>
      <c r="H167" s="165">
        <f>H168</f>
        <v>69.3</v>
      </c>
      <c r="I167" s="166"/>
      <c r="J167" s="166"/>
      <c r="K167" s="166">
        <f>K168</f>
        <v>69.3</v>
      </c>
      <c r="L167" s="162"/>
      <c r="M167" s="165">
        <f>M168</f>
        <v>0</v>
      </c>
      <c r="N167" s="166"/>
      <c r="O167" s="166"/>
      <c r="P167" s="166">
        <f>P168</f>
        <v>0</v>
      </c>
      <c r="Q167" s="151"/>
    </row>
    <row r="168" spans="1:17" ht="24" customHeight="1">
      <c r="A168" s="26" t="s">
        <v>133</v>
      </c>
      <c r="B168" s="32" t="s">
        <v>52</v>
      </c>
      <c r="C168" s="81">
        <v>69.3</v>
      </c>
      <c r="D168" s="161"/>
      <c r="E168" s="161"/>
      <c r="F168" s="161">
        <v>69.3</v>
      </c>
      <c r="G168" s="162"/>
      <c r="H168" s="81">
        <v>69.3</v>
      </c>
      <c r="I168" s="161"/>
      <c r="J168" s="161"/>
      <c r="K168" s="161">
        <v>69.3</v>
      </c>
      <c r="L168" s="162"/>
      <c r="M168" s="81">
        <v>0</v>
      </c>
      <c r="N168" s="161"/>
      <c r="O168" s="161"/>
      <c r="P168" s="161">
        <v>0</v>
      </c>
      <c r="Q168" s="151"/>
    </row>
    <row r="169" spans="1:17" ht="13.5" customHeight="1">
      <c r="A169" s="29" t="s">
        <v>103</v>
      </c>
      <c r="B169" s="57" t="s">
        <v>53</v>
      </c>
      <c r="C169" s="100">
        <f>C170</f>
        <v>49</v>
      </c>
      <c r="D169" s="163"/>
      <c r="E169" s="177"/>
      <c r="F169" s="163">
        <f>F170</f>
        <v>49</v>
      </c>
      <c r="G169" s="169"/>
      <c r="H169" s="100">
        <f>H170</f>
        <v>49</v>
      </c>
      <c r="I169" s="163"/>
      <c r="J169" s="177"/>
      <c r="K169" s="163">
        <f>K170</f>
        <v>49</v>
      </c>
      <c r="L169" s="169"/>
      <c r="M169" s="100">
        <f>M170</f>
        <v>49</v>
      </c>
      <c r="N169" s="163"/>
      <c r="O169" s="177"/>
      <c r="P169" s="163">
        <f>P170</f>
        <v>49</v>
      </c>
      <c r="Q169" s="154"/>
    </row>
    <row r="170" spans="1:17" ht="24.75" customHeight="1">
      <c r="A170" s="26" t="s">
        <v>118</v>
      </c>
      <c r="B170" s="32" t="s">
        <v>52</v>
      </c>
      <c r="C170" s="81">
        <v>49</v>
      </c>
      <c r="D170" s="161"/>
      <c r="E170" s="161"/>
      <c r="F170" s="161">
        <v>49</v>
      </c>
      <c r="G170" s="162"/>
      <c r="H170" s="81">
        <v>49</v>
      </c>
      <c r="I170" s="161"/>
      <c r="J170" s="161"/>
      <c r="K170" s="161">
        <v>49</v>
      </c>
      <c r="L170" s="162"/>
      <c r="M170" s="81">
        <v>49</v>
      </c>
      <c r="N170" s="161"/>
      <c r="O170" s="161"/>
      <c r="P170" s="161">
        <v>49</v>
      </c>
      <c r="Q170" s="151"/>
    </row>
    <row r="171" spans="1:17" ht="12.75" customHeight="1">
      <c r="A171" s="26" t="s">
        <v>130</v>
      </c>
      <c r="B171" s="56" t="s">
        <v>54</v>
      </c>
      <c r="C171" s="165">
        <f>C172</f>
        <v>45.5</v>
      </c>
      <c r="D171" s="166"/>
      <c r="E171" s="166"/>
      <c r="F171" s="166">
        <f>F172</f>
        <v>45.5</v>
      </c>
      <c r="G171" s="162"/>
      <c r="H171" s="165">
        <f>H172</f>
        <v>45.5</v>
      </c>
      <c r="I171" s="166"/>
      <c r="J171" s="166"/>
      <c r="K171" s="166">
        <f>K172</f>
        <v>45.5</v>
      </c>
      <c r="L171" s="162"/>
      <c r="M171" s="165">
        <f>M172</f>
        <v>0</v>
      </c>
      <c r="N171" s="166"/>
      <c r="O171" s="166"/>
      <c r="P171" s="166">
        <f>P172</f>
        <v>0</v>
      </c>
      <c r="Q171" s="151"/>
    </row>
    <row r="172" spans="1:17" ht="25.5" customHeight="1">
      <c r="A172" s="26" t="s">
        <v>111</v>
      </c>
      <c r="B172" s="32" t="s">
        <v>52</v>
      </c>
      <c r="C172" s="81">
        <v>45.5</v>
      </c>
      <c r="D172" s="161"/>
      <c r="E172" s="161"/>
      <c r="F172" s="161">
        <v>45.5</v>
      </c>
      <c r="G172" s="162"/>
      <c r="H172" s="81">
        <v>45.5</v>
      </c>
      <c r="I172" s="161"/>
      <c r="J172" s="161"/>
      <c r="K172" s="161">
        <v>45.5</v>
      </c>
      <c r="L172" s="162"/>
      <c r="M172" s="81">
        <v>0</v>
      </c>
      <c r="N172" s="161"/>
      <c r="O172" s="161"/>
      <c r="P172" s="161">
        <v>0</v>
      </c>
      <c r="Q172" s="151"/>
    </row>
    <row r="173" spans="1:17" ht="13.5" customHeight="1">
      <c r="A173" s="26" t="s">
        <v>116</v>
      </c>
      <c r="B173" s="56" t="s">
        <v>170</v>
      </c>
      <c r="C173" s="165">
        <f>C174</f>
        <v>49</v>
      </c>
      <c r="D173" s="166"/>
      <c r="E173" s="166"/>
      <c r="F173" s="166">
        <f>F174</f>
        <v>49</v>
      </c>
      <c r="G173" s="162"/>
      <c r="H173" s="165">
        <f>H174</f>
        <v>49</v>
      </c>
      <c r="I173" s="166"/>
      <c r="J173" s="166"/>
      <c r="K173" s="166">
        <f>K174</f>
        <v>49</v>
      </c>
      <c r="L173" s="162"/>
      <c r="M173" s="165">
        <f>M174</f>
        <v>49</v>
      </c>
      <c r="N173" s="166"/>
      <c r="O173" s="166"/>
      <c r="P173" s="166">
        <f>P174</f>
        <v>49</v>
      </c>
      <c r="Q173" s="151"/>
    </row>
    <row r="174" spans="1:17" ht="23.25" customHeight="1">
      <c r="A174" s="26" t="s">
        <v>112</v>
      </c>
      <c r="B174" s="32" t="s">
        <v>52</v>
      </c>
      <c r="C174" s="81">
        <v>49</v>
      </c>
      <c r="D174" s="161"/>
      <c r="E174" s="161"/>
      <c r="F174" s="161">
        <v>49</v>
      </c>
      <c r="G174" s="162"/>
      <c r="H174" s="81">
        <v>49</v>
      </c>
      <c r="I174" s="161"/>
      <c r="J174" s="161"/>
      <c r="K174" s="161">
        <v>49</v>
      </c>
      <c r="L174" s="162"/>
      <c r="M174" s="81">
        <v>49</v>
      </c>
      <c r="N174" s="161"/>
      <c r="O174" s="161"/>
      <c r="P174" s="161">
        <v>49</v>
      </c>
      <c r="Q174" s="151"/>
    </row>
    <row r="175" spans="1:17" ht="16.5" customHeight="1">
      <c r="A175" s="26" t="s">
        <v>117</v>
      </c>
      <c r="B175" s="56" t="s">
        <v>55</v>
      </c>
      <c r="C175" s="165">
        <f>C176</f>
        <v>69.3</v>
      </c>
      <c r="D175" s="166"/>
      <c r="E175" s="166"/>
      <c r="F175" s="166">
        <f>F176</f>
        <v>69.3</v>
      </c>
      <c r="G175" s="162"/>
      <c r="H175" s="165">
        <f>H176</f>
        <v>69.3</v>
      </c>
      <c r="I175" s="166"/>
      <c r="J175" s="166"/>
      <c r="K175" s="166">
        <f>K176</f>
        <v>69.3</v>
      </c>
      <c r="L175" s="162"/>
      <c r="M175" s="165">
        <f>M176</f>
        <v>0</v>
      </c>
      <c r="N175" s="166"/>
      <c r="O175" s="166"/>
      <c r="P175" s="166">
        <f>P176</f>
        <v>0</v>
      </c>
      <c r="Q175" s="151"/>
    </row>
    <row r="176" spans="1:17" ht="24.75" customHeight="1">
      <c r="A176" s="29" t="s">
        <v>145</v>
      </c>
      <c r="B176" s="31" t="s">
        <v>52</v>
      </c>
      <c r="C176" s="190">
        <v>69.3</v>
      </c>
      <c r="D176" s="191"/>
      <c r="E176" s="191"/>
      <c r="F176" s="191">
        <v>69.3</v>
      </c>
      <c r="G176" s="169"/>
      <c r="H176" s="190">
        <v>69.3</v>
      </c>
      <c r="I176" s="191"/>
      <c r="J176" s="191"/>
      <c r="K176" s="191">
        <v>69.3</v>
      </c>
      <c r="L176" s="169"/>
      <c r="M176" s="190">
        <v>0</v>
      </c>
      <c r="N176" s="191"/>
      <c r="O176" s="191"/>
      <c r="P176" s="191">
        <v>0</v>
      </c>
      <c r="Q176" s="154"/>
    </row>
    <row r="177" spans="1:17" ht="15" customHeight="1">
      <c r="A177" s="26" t="s">
        <v>131</v>
      </c>
      <c r="B177" s="56" t="s">
        <v>171</v>
      </c>
      <c r="C177" s="165">
        <f>C178</f>
        <v>52.5</v>
      </c>
      <c r="D177" s="166"/>
      <c r="E177" s="166"/>
      <c r="F177" s="166">
        <f>F178</f>
        <v>52.5</v>
      </c>
      <c r="G177" s="162"/>
      <c r="H177" s="165">
        <f>H178</f>
        <v>52.5</v>
      </c>
      <c r="I177" s="166"/>
      <c r="J177" s="166"/>
      <c r="K177" s="166">
        <f>K178</f>
        <v>52.5</v>
      </c>
      <c r="L177" s="162"/>
      <c r="M177" s="165">
        <f>M178</f>
        <v>0</v>
      </c>
      <c r="N177" s="166"/>
      <c r="O177" s="166"/>
      <c r="P177" s="166">
        <f>P178</f>
        <v>0</v>
      </c>
      <c r="Q177" s="151"/>
    </row>
    <row r="178" spans="1:17" ht="24.75" customHeight="1">
      <c r="A178" s="29" t="s">
        <v>51</v>
      </c>
      <c r="B178" s="31" t="s">
        <v>52</v>
      </c>
      <c r="C178" s="190">
        <v>52.5</v>
      </c>
      <c r="D178" s="191"/>
      <c r="E178" s="191"/>
      <c r="F178" s="191">
        <v>52.5</v>
      </c>
      <c r="G178" s="164"/>
      <c r="H178" s="190">
        <v>52.5</v>
      </c>
      <c r="I178" s="191"/>
      <c r="J178" s="191"/>
      <c r="K178" s="191">
        <v>52.5</v>
      </c>
      <c r="L178" s="164"/>
      <c r="M178" s="190">
        <v>0</v>
      </c>
      <c r="N178" s="191"/>
      <c r="O178" s="191"/>
      <c r="P178" s="191">
        <v>0</v>
      </c>
      <c r="Q178" s="154"/>
    </row>
    <row r="179" spans="1:17" ht="15.75" customHeight="1">
      <c r="A179" s="26" t="s">
        <v>108</v>
      </c>
      <c r="B179" s="57" t="s">
        <v>172</v>
      </c>
      <c r="C179" s="100">
        <f>C180</f>
        <v>45.5</v>
      </c>
      <c r="D179" s="163"/>
      <c r="E179" s="163"/>
      <c r="F179" s="163">
        <f>F180</f>
        <v>45.5</v>
      </c>
      <c r="G179" s="164"/>
      <c r="H179" s="100">
        <f>H180</f>
        <v>45.5</v>
      </c>
      <c r="I179" s="163"/>
      <c r="J179" s="163"/>
      <c r="K179" s="163">
        <f>K180</f>
        <v>45.5</v>
      </c>
      <c r="L179" s="164"/>
      <c r="M179" s="100">
        <f>M180</f>
        <v>0</v>
      </c>
      <c r="N179" s="163"/>
      <c r="O179" s="163"/>
      <c r="P179" s="163">
        <f>P180</f>
        <v>0</v>
      </c>
      <c r="Q179" s="154"/>
    </row>
    <row r="180" spans="1:17" ht="25.5" customHeight="1">
      <c r="A180" s="26" t="s">
        <v>162</v>
      </c>
      <c r="B180" s="32" t="s">
        <v>52</v>
      </c>
      <c r="C180" s="81">
        <v>45.5</v>
      </c>
      <c r="D180" s="161"/>
      <c r="E180" s="161"/>
      <c r="F180" s="161">
        <v>45.5</v>
      </c>
      <c r="G180" s="187"/>
      <c r="H180" s="81">
        <v>45.5</v>
      </c>
      <c r="I180" s="161"/>
      <c r="J180" s="161"/>
      <c r="K180" s="161">
        <v>45.5</v>
      </c>
      <c r="L180" s="187"/>
      <c r="M180" s="81">
        <v>0</v>
      </c>
      <c r="N180" s="161"/>
      <c r="O180" s="161"/>
      <c r="P180" s="161">
        <v>0</v>
      </c>
      <c r="Q180" s="151"/>
    </row>
    <row r="181" spans="1:17" ht="13.5" customHeight="1">
      <c r="A181" s="29" t="s">
        <v>261</v>
      </c>
      <c r="B181" s="57" t="s">
        <v>173</v>
      </c>
      <c r="C181" s="100">
        <f>C182</f>
        <v>52.5</v>
      </c>
      <c r="D181" s="163"/>
      <c r="E181" s="163"/>
      <c r="F181" s="163">
        <f>F182</f>
        <v>52.5</v>
      </c>
      <c r="G181" s="164"/>
      <c r="H181" s="100">
        <f>H182</f>
        <v>52.5</v>
      </c>
      <c r="I181" s="163"/>
      <c r="J181" s="163"/>
      <c r="K181" s="163">
        <f>K182</f>
        <v>52.5</v>
      </c>
      <c r="L181" s="164"/>
      <c r="M181" s="100">
        <f>M182</f>
        <v>52.5</v>
      </c>
      <c r="N181" s="163"/>
      <c r="O181" s="163"/>
      <c r="P181" s="163">
        <f>P182</f>
        <v>52.5</v>
      </c>
      <c r="Q181" s="154"/>
    </row>
    <row r="182" spans="1:17" ht="23.25" customHeight="1">
      <c r="A182" s="29" t="s">
        <v>262</v>
      </c>
      <c r="B182" s="31" t="s">
        <v>52</v>
      </c>
      <c r="C182" s="190">
        <v>52.5</v>
      </c>
      <c r="D182" s="191"/>
      <c r="E182" s="191"/>
      <c r="F182" s="191">
        <v>52.5</v>
      </c>
      <c r="G182" s="164"/>
      <c r="H182" s="190">
        <v>52.5</v>
      </c>
      <c r="I182" s="191"/>
      <c r="J182" s="191"/>
      <c r="K182" s="191">
        <v>52.5</v>
      </c>
      <c r="L182" s="164"/>
      <c r="M182" s="190">
        <v>52.5</v>
      </c>
      <c r="N182" s="191"/>
      <c r="O182" s="191"/>
      <c r="P182" s="191">
        <v>52.5</v>
      </c>
      <c r="Q182" s="154"/>
    </row>
    <row r="183" spans="1:17" ht="15" customHeight="1">
      <c r="A183" s="26" t="s">
        <v>263</v>
      </c>
      <c r="B183" s="57" t="s">
        <v>174</v>
      </c>
      <c r="C183" s="100">
        <f>C184</f>
        <v>56</v>
      </c>
      <c r="D183" s="163"/>
      <c r="E183" s="163"/>
      <c r="F183" s="163">
        <f>F184</f>
        <v>56</v>
      </c>
      <c r="G183" s="164"/>
      <c r="H183" s="100">
        <f>H184</f>
        <v>56</v>
      </c>
      <c r="I183" s="163"/>
      <c r="J183" s="163"/>
      <c r="K183" s="163">
        <f>K184</f>
        <v>56</v>
      </c>
      <c r="L183" s="164"/>
      <c r="M183" s="100">
        <f>M184</f>
        <v>56</v>
      </c>
      <c r="N183" s="163"/>
      <c r="O183" s="163"/>
      <c r="P183" s="163">
        <f>P184</f>
        <v>56</v>
      </c>
      <c r="Q183" s="154"/>
    </row>
    <row r="184" spans="1:17" ht="24.75" customHeight="1">
      <c r="A184" s="26" t="s">
        <v>257</v>
      </c>
      <c r="B184" s="32" t="s">
        <v>52</v>
      </c>
      <c r="C184" s="81">
        <v>56</v>
      </c>
      <c r="D184" s="161"/>
      <c r="E184" s="161"/>
      <c r="F184" s="161">
        <v>56</v>
      </c>
      <c r="G184" s="187"/>
      <c r="H184" s="81">
        <v>56</v>
      </c>
      <c r="I184" s="161"/>
      <c r="J184" s="161"/>
      <c r="K184" s="161">
        <v>56</v>
      </c>
      <c r="L184" s="187"/>
      <c r="M184" s="81">
        <v>56</v>
      </c>
      <c r="N184" s="161"/>
      <c r="O184" s="161"/>
      <c r="P184" s="161">
        <v>56</v>
      </c>
      <c r="Q184" s="151"/>
    </row>
    <row r="185" spans="1:17" ht="15.75" customHeight="1">
      <c r="A185" s="29" t="s">
        <v>129</v>
      </c>
      <c r="B185" s="57" t="s">
        <v>175</v>
      </c>
      <c r="C185" s="100">
        <f>C186</f>
        <v>69.3</v>
      </c>
      <c r="D185" s="163"/>
      <c r="E185" s="163"/>
      <c r="F185" s="163">
        <f>F186</f>
        <v>69.3</v>
      </c>
      <c r="G185" s="164"/>
      <c r="H185" s="100">
        <f>H186</f>
        <v>69.3</v>
      </c>
      <c r="I185" s="163"/>
      <c r="J185" s="163"/>
      <c r="K185" s="163">
        <f>K186</f>
        <v>69.3</v>
      </c>
      <c r="L185" s="164"/>
      <c r="M185" s="100">
        <f>M186</f>
        <v>0</v>
      </c>
      <c r="N185" s="163"/>
      <c r="O185" s="163"/>
      <c r="P185" s="163">
        <f>P186</f>
        <v>0</v>
      </c>
      <c r="Q185" s="154"/>
    </row>
    <row r="186" spans="1:17" ht="26.25" customHeight="1">
      <c r="A186" s="29" t="s">
        <v>260</v>
      </c>
      <c r="B186" s="31" t="s">
        <v>52</v>
      </c>
      <c r="C186" s="190">
        <v>69.3</v>
      </c>
      <c r="D186" s="191"/>
      <c r="E186" s="191"/>
      <c r="F186" s="191">
        <v>69.3</v>
      </c>
      <c r="G186" s="169"/>
      <c r="H186" s="190">
        <v>69.3</v>
      </c>
      <c r="I186" s="191"/>
      <c r="J186" s="191"/>
      <c r="K186" s="191">
        <v>69.3</v>
      </c>
      <c r="L186" s="164"/>
      <c r="M186" s="190">
        <v>0</v>
      </c>
      <c r="N186" s="191"/>
      <c r="O186" s="191"/>
      <c r="P186" s="191">
        <v>0</v>
      </c>
      <c r="Q186" s="154"/>
    </row>
    <row r="187" spans="1:17" ht="13.5" customHeight="1">
      <c r="A187" s="29" t="s">
        <v>110</v>
      </c>
      <c r="B187" s="57" t="s">
        <v>176</v>
      </c>
      <c r="C187" s="100">
        <f>C188</f>
        <v>38.5</v>
      </c>
      <c r="D187" s="163"/>
      <c r="E187" s="163"/>
      <c r="F187" s="163">
        <f>F188</f>
        <v>38.5</v>
      </c>
      <c r="G187" s="169"/>
      <c r="H187" s="100">
        <f>H188</f>
        <v>38.5</v>
      </c>
      <c r="I187" s="163"/>
      <c r="J187" s="163"/>
      <c r="K187" s="163">
        <f>K188</f>
        <v>38.5</v>
      </c>
      <c r="L187" s="164"/>
      <c r="M187" s="100">
        <f>M188</f>
        <v>0</v>
      </c>
      <c r="N187" s="163"/>
      <c r="O187" s="163"/>
      <c r="P187" s="163">
        <f>P188</f>
        <v>0</v>
      </c>
      <c r="Q187" s="154"/>
    </row>
    <row r="188" spans="1:17" ht="27.75" customHeight="1">
      <c r="A188" s="29" t="s">
        <v>94</v>
      </c>
      <c r="B188" s="56" t="s">
        <v>177</v>
      </c>
      <c r="C188" s="190">
        <v>38.5</v>
      </c>
      <c r="D188" s="191"/>
      <c r="E188" s="191"/>
      <c r="F188" s="191">
        <v>38.5</v>
      </c>
      <c r="G188" s="164"/>
      <c r="H188" s="190">
        <v>38.5</v>
      </c>
      <c r="I188" s="191"/>
      <c r="J188" s="191"/>
      <c r="K188" s="191">
        <v>38.5</v>
      </c>
      <c r="L188" s="164"/>
      <c r="M188" s="190">
        <v>0</v>
      </c>
      <c r="N188" s="191"/>
      <c r="O188" s="191"/>
      <c r="P188" s="191">
        <v>0</v>
      </c>
      <c r="Q188" s="154"/>
    </row>
    <row r="189" spans="1:17" ht="16.5" customHeight="1">
      <c r="A189" s="29" t="s">
        <v>126</v>
      </c>
      <c r="B189" s="56" t="s">
        <v>178</v>
      </c>
      <c r="C189" s="100">
        <f>C190</f>
        <v>42</v>
      </c>
      <c r="D189" s="163"/>
      <c r="E189" s="163"/>
      <c r="F189" s="163">
        <f>F190</f>
        <v>42</v>
      </c>
      <c r="G189" s="164"/>
      <c r="H189" s="100">
        <f>H190</f>
        <v>42</v>
      </c>
      <c r="I189" s="163"/>
      <c r="J189" s="163"/>
      <c r="K189" s="163">
        <f>K190</f>
        <v>42</v>
      </c>
      <c r="L189" s="164"/>
      <c r="M189" s="100">
        <f>M190</f>
        <v>42</v>
      </c>
      <c r="N189" s="163"/>
      <c r="O189" s="163"/>
      <c r="P189" s="163">
        <f>P190</f>
        <v>42</v>
      </c>
      <c r="Q189" s="154"/>
    </row>
    <row r="190" spans="1:17" ht="26.25" customHeight="1">
      <c r="A190" s="29" t="s">
        <v>264</v>
      </c>
      <c r="B190" s="32" t="s">
        <v>52</v>
      </c>
      <c r="C190" s="190">
        <v>42</v>
      </c>
      <c r="D190" s="191"/>
      <c r="E190" s="191"/>
      <c r="F190" s="191">
        <v>42</v>
      </c>
      <c r="G190" s="164"/>
      <c r="H190" s="190">
        <v>42</v>
      </c>
      <c r="I190" s="191"/>
      <c r="J190" s="191"/>
      <c r="K190" s="191">
        <v>42</v>
      </c>
      <c r="L190" s="164"/>
      <c r="M190" s="190">
        <v>42</v>
      </c>
      <c r="N190" s="191"/>
      <c r="O190" s="191"/>
      <c r="P190" s="191">
        <v>42</v>
      </c>
      <c r="Q190" s="154"/>
    </row>
    <row r="191" spans="1:17" ht="15" customHeight="1">
      <c r="A191" s="29" t="s">
        <v>115</v>
      </c>
      <c r="B191" s="56" t="s">
        <v>179</v>
      </c>
      <c r="C191" s="100">
        <f>C192</f>
        <v>52.5</v>
      </c>
      <c r="D191" s="163"/>
      <c r="E191" s="163"/>
      <c r="F191" s="163">
        <f>F192</f>
        <v>52.5</v>
      </c>
      <c r="G191" s="164"/>
      <c r="H191" s="100">
        <f>H192</f>
        <v>52.5</v>
      </c>
      <c r="I191" s="163"/>
      <c r="J191" s="163"/>
      <c r="K191" s="163">
        <f>K192</f>
        <v>52.5</v>
      </c>
      <c r="L191" s="164"/>
      <c r="M191" s="100">
        <f>M192</f>
        <v>0</v>
      </c>
      <c r="N191" s="163"/>
      <c r="O191" s="163"/>
      <c r="P191" s="163">
        <f>P192</f>
        <v>0</v>
      </c>
      <c r="Q191" s="154"/>
    </row>
    <row r="192" spans="1:17" ht="25.5" customHeight="1">
      <c r="A192" s="29" t="s">
        <v>265</v>
      </c>
      <c r="B192" s="32" t="s">
        <v>52</v>
      </c>
      <c r="C192" s="81">
        <v>52.5</v>
      </c>
      <c r="D192" s="191"/>
      <c r="E192" s="191"/>
      <c r="F192" s="191">
        <v>52.5</v>
      </c>
      <c r="G192" s="164"/>
      <c r="H192" s="81">
        <v>52.5</v>
      </c>
      <c r="I192" s="191"/>
      <c r="J192" s="191"/>
      <c r="K192" s="191">
        <v>52.5</v>
      </c>
      <c r="L192" s="164"/>
      <c r="M192" s="81">
        <v>0</v>
      </c>
      <c r="N192" s="191"/>
      <c r="O192" s="191"/>
      <c r="P192" s="191">
        <v>0</v>
      </c>
      <c r="Q192" s="154"/>
    </row>
    <row r="193" spans="1:17" ht="15.75" customHeight="1">
      <c r="A193" s="29" t="s">
        <v>128</v>
      </c>
      <c r="B193" s="56" t="s">
        <v>180</v>
      </c>
      <c r="C193" s="100">
        <f>C194</f>
        <v>21</v>
      </c>
      <c r="D193" s="163"/>
      <c r="E193" s="163"/>
      <c r="F193" s="163">
        <f>F194</f>
        <v>21</v>
      </c>
      <c r="G193" s="164"/>
      <c r="H193" s="100">
        <f>H194</f>
        <v>0</v>
      </c>
      <c r="I193" s="163"/>
      <c r="J193" s="163"/>
      <c r="K193" s="163">
        <f>K194</f>
        <v>0</v>
      </c>
      <c r="L193" s="164"/>
      <c r="M193" s="100">
        <f>M194</f>
        <v>0</v>
      </c>
      <c r="N193" s="163"/>
      <c r="O193" s="163"/>
      <c r="P193" s="163">
        <f>P194</f>
        <v>0</v>
      </c>
      <c r="Q193" s="154"/>
    </row>
    <row r="194" spans="1:17" ht="26.25" customHeight="1" thickBot="1">
      <c r="A194" s="29" t="s">
        <v>266</v>
      </c>
      <c r="B194" s="32" t="s">
        <v>52</v>
      </c>
      <c r="C194" s="190">
        <v>21</v>
      </c>
      <c r="D194" s="191"/>
      <c r="E194" s="191"/>
      <c r="F194" s="191">
        <v>21</v>
      </c>
      <c r="G194" s="164"/>
      <c r="H194" s="190">
        <v>0</v>
      </c>
      <c r="I194" s="191"/>
      <c r="J194" s="191"/>
      <c r="K194" s="191">
        <v>0</v>
      </c>
      <c r="L194" s="164"/>
      <c r="M194" s="190">
        <v>0</v>
      </c>
      <c r="N194" s="191"/>
      <c r="O194" s="191"/>
      <c r="P194" s="191">
        <v>0</v>
      </c>
      <c r="Q194" s="154"/>
    </row>
    <row r="195" spans="1:17" ht="54" customHeight="1" thickBot="1">
      <c r="A195" s="37" t="s">
        <v>110</v>
      </c>
      <c r="B195" s="302" t="s">
        <v>7</v>
      </c>
      <c r="C195" s="184">
        <f>SUM(C196:C198)</f>
        <v>2000</v>
      </c>
      <c r="D195" s="185"/>
      <c r="E195" s="185"/>
      <c r="F195" s="185">
        <f>SUM(F196:F198)</f>
        <v>2000</v>
      </c>
      <c r="G195" s="185"/>
      <c r="H195" s="184">
        <f>SUM(H196:H198)</f>
        <v>0</v>
      </c>
      <c r="I195" s="185"/>
      <c r="J195" s="185"/>
      <c r="K195" s="185">
        <f>SUM(K196:K198)</f>
        <v>0</v>
      </c>
      <c r="L195" s="185"/>
      <c r="M195" s="184">
        <f>SUM(M196:M198)</f>
        <v>0</v>
      </c>
      <c r="N195" s="185"/>
      <c r="O195" s="185"/>
      <c r="P195" s="185">
        <f>SUM(P196:P198)</f>
        <v>0</v>
      </c>
      <c r="Q195" s="224"/>
    </row>
    <row r="196" spans="1:17" ht="28.5" customHeight="1">
      <c r="A196" s="41" t="s">
        <v>132</v>
      </c>
      <c r="B196" s="33" t="s">
        <v>181</v>
      </c>
      <c r="C196" s="233">
        <v>1568</v>
      </c>
      <c r="D196" s="234"/>
      <c r="E196" s="234"/>
      <c r="F196" s="234">
        <v>1568</v>
      </c>
      <c r="G196" s="160"/>
      <c r="H196" s="233">
        <v>0</v>
      </c>
      <c r="I196" s="234"/>
      <c r="J196" s="234"/>
      <c r="K196" s="234">
        <v>0</v>
      </c>
      <c r="L196" s="160"/>
      <c r="M196" s="233">
        <v>0</v>
      </c>
      <c r="N196" s="234"/>
      <c r="O196" s="234"/>
      <c r="P196" s="234">
        <v>0</v>
      </c>
      <c r="Q196" s="160"/>
    </row>
    <row r="197" spans="1:17" ht="61.5" customHeight="1">
      <c r="A197" s="11" t="s">
        <v>103</v>
      </c>
      <c r="B197" s="30" t="s">
        <v>182</v>
      </c>
      <c r="C197" s="95">
        <v>400</v>
      </c>
      <c r="D197" s="153"/>
      <c r="E197" s="153"/>
      <c r="F197" s="140">
        <v>400</v>
      </c>
      <c r="G197" s="154"/>
      <c r="H197" s="95">
        <v>0</v>
      </c>
      <c r="I197" s="153"/>
      <c r="J197" s="153"/>
      <c r="K197" s="140">
        <v>0</v>
      </c>
      <c r="L197" s="154"/>
      <c r="M197" s="95">
        <v>0</v>
      </c>
      <c r="N197" s="153"/>
      <c r="O197" s="153"/>
      <c r="P197" s="140">
        <v>0</v>
      </c>
      <c r="Q197" s="154"/>
    </row>
    <row r="198" spans="1:17" ht="16.5" customHeight="1" thickBot="1">
      <c r="A198" s="14" t="s">
        <v>130</v>
      </c>
      <c r="B198" s="106" t="s">
        <v>93</v>
      </c>
      <c r="C198" s="80">
        <v>32</v>
      </c>
      <c r="D198" s="155"/>
      <c r="E198" s="196"/>
      <c r="F198" s="197">
        <v>32</v>
      </c>
      <c r="G198" s="156"/>
      <c r="H198" s="80">
        <v>0</v>
      </c>
      <c r="I198" s="155"/>
      <c r="J198" s="196"/>
      <c r="K198" s="197">
        <v>0</v>
      </c>
      <c r="L198" s="156"/>
      <c r="M198" s="80">
        <v>0</v>
      </c>
      <c r="N198" s="155"/>
      <c r="O198" s="196"/>
      <c r="P198" s="197">
        <v>0</v>
      </c>
      <c r="Q198" s="156"/>
    </row>
    <row r="199" spans="1:17" ht="64.5" customHeight="1" thickBot="1">
      <c r="A199" s="43" t="s">
        <v>126</v>
      </c>
      <c r="B199" s="97" t="s">
        <v>45</v>
      </c>
      <c r="C199" s="98">
        <v>500</v>
      </c>
      <c r="D199" s="198"/>
      <c r="E199" s="199"/>
      <c r="F199" s="119">
        <v>500</v>
      </c>
      <c r="G199" s="200"/>
      <c r="H199" s="246">
        <f>H200+H201</f>
        <v>31.083</v>
      </c>
      <c r="I199" s="294"/>
      <c r="J199" s="295"/>
      <c r="K199" s="247">
        <f>K200+K201</f>
        <v>31.083</v>
      </c>
      <c r="L199" s="200"/>
      <c r="M199" s="246">
        <f>M200+M201</f>
        <v>31.083</v>
      </c>
      <c r="N199" s="294"/>
      <c r="O199" s="295"/>
      <c r="P199" s="247">
        <f>P200+P201</f>
        <v>31.083</v>
      </c>
      <c r="Q199" s="200"/>
    </row>
    <row r="200" spans="1:17" ht="83.25" customHeight="1">
      <c r="A200" s="17" t="s">
        <v>132</v>
      </c>
      <c r="B200" s="33" t="s">
        <v>86</v>
      </c>
      <c r="C200" s="201">
        <v>150</v>
      </c>
      <c r="D200" s="173"/>
      <c r="E200" s="174"/>
      <c r="F200" s="174">
        <v>150</v>
      </c>
      <c r="G200" s="175"/>
      <c r="H200" s="296">
        <v>31.083</v>
      </c>
      <c r="I200" s="297"/>
      <c r="J200" s="297"/>
      <c r="K200" s="297">
        <v>31.083</v>
      </c>
      <c r="L200" s="175"/>
      <c r="M200" s="296">
        <v>31.083</v>
      </c>
      <c r="N200" s="297"/>
      <c r="O200" s="297"/>
      <c r="P200" s="297">
        <v>31.083</v>
      </c>
      <c r="Q200" s="175"/>
    </row>
    <row r="201" spans="1:17" ht="48.75" customHeight="1" thickBot="1">
      <c r="A201" s="11" t="s">
        <v>103</v>
      </c>
      <c r="B201" s="30" t="s">
        <v>155</v>
      </c>
      <c r="C201" s="202">
        <v>350</v>
      </c>
      <c r="D201" s="75"/>
      <c r="E201" s="124"/>
      <c r="F201" s="124">
        <v>350</v>
      </c>
      <c r="G201" s="151"/>
      <c r="H201" s="75">
        <v>0</v>
      </c>
      <c r="I201" s="124"/>
      <c r="J201" s="124"/>
      <c r="K201" s="124">
        <v>0</v>
      </c>
      <c r="L201" s="151"/>
      <c r="M201" s="75">
        <v>0</v>
      </c>
      <c r="N201" s="124"/>
      <c r="O201" s="124"/>
      <c r="P201" s="124">
        <v>0</v>
      </c>
      <c r="Q201" s="151"/>
    </row>
    <row r="202" spans="1:17" ht="89.25" customHeight="1" thickBot="1">
      <c r="A202" s="42" t="s">
        <v>115</v>
      </c>
      <c r="B202" s="300" t="s">
        <v>46</v>
      </c>
      <c r="C202" s="158">
        <f>C203+C205</f>
        <v>200</v>
      </c>
      <c r="D202" s="119"/>
      <c r="E202" s="119"/>
      <c r="F202" s="119">
        <f>F203+F205</f>
        <v>200</v>
      </c>
      <c r="G202" s="121"/>
      <c r="H202" s="158">
        <f>H203+H205</f>
        <v>0</v>
      </c>
      <c r="I202" s="119"/>
      <c r="J202" s="119"/>
      <c r="K202" s="119">
        <f>K203+K205</f>
        <v>0</v>
      </c>
      <c r="L202" s="121"/>
      <c r="M202" s="158">
        <f>M203+M205</f>
        <v>0</v>
      </c>
      <c r="N202" s="119"/>
      <c r="O202" s="119"/>
      <c r="P202" s="119">
        <f>P203+P205</f>
        <v>0</v>
      </c>
      <c r="Q202" s="121"/>
    </row>
    <row r="203" spans="1:17" ht="16.5" customHeight="1">
      <c r="A203" s="11" t="s">
        <v>132</v>
      </c>
      <c r="B203" s="46" t="s">
        <v>156</v>
      </c>
      <c r="C203" s="78">
        <f>C204</f>
        <v>100</v>
      </c>
      <c r="D203" s="88"/>
      <c r="E203" s="88"/>
      <c r="F203" s="88">
        <f>F204</f>
        <v>100</v>
      </c>
      <c r="G203" s="157"/>
      <c r="H203" s="78">
        <f>H204</f>
        <v>0</v>
      </c>
      <c r="I203" s="88"/>
      <c r="J203" s="88"/>
      <c r="K203" s="88">
        <f>K204</f>
        <v>0</v>
      </c>
      <c r="L203" s="157"/>
      <c r="M203" s="78">
        <f>M204</f>
        <v>0</v>
      </c>
      <c r="N203" s="88"/>
      <c r="O203" s="88"/>
      <c r="P203" s="88">
        <f>P204</f>
        <v>0</v>
      </c>
      <c r="Q203" s="151"/>
    </row>
    <row r="204" spans="1:17" ht="24" customHeight="1">
      <c r="A204" s="11" t="s">
        <v>133</v>
      </c>
      <c r="B204" s="30" t="s">
        <v>158</v>
      </c>
      <c r="C204" s="75">
        <v>100</v>
      </c>
      <c r="D204" s="124"/>
      <c r="E204" s="124"/>
      <c r="F204" s="124">
        <v>100</v>
      </c>
      <c r="G204" s="151"/>
      <c r="H204" s="75">
        <v>0</v>
      </c>
      <c r="I204" s="124"/>
      <c r="J204" s="124"/>
      <c r="K204" s="124">
        <v>0</v>
      </c>
      <c r="L204" s="151"/>
      <c r="M204" s="75">
        <v>0</v>
      </c>
      <c r="N204" s="124"/>
      <c r="O204" s="124"/>
      <c r="P204" s="124">
        <v>0</v>
      </c>
      <c r="Q204" s="151"/>
    </row>
    <row r="205" spans="1:17" ht="13.5" customHeight="1">
      <c r="A205" s="11" t="s">
        <v>103</v>
      </c>
      <c r="B205" s="46" t="s">
        <v>157</v>
      </c>
      <c r="C205" s="78">
        <f>C206</f>
        <v>100</v>
      </c>
      <c r="D205" s="88"/>
      <c r="E205" s="88"/>
      <c r="F205" s="88">
        <f>F206</f>
        <v>100</v>
      </c>
      <c r="G205" s="151"/>
      <c r="H205" s="78">
        <f>H206</f>
        <v>0</v>
      </c>
      <c r="I205" s="88"/>
      <c r="J205" s="88"/>
      <c r="K205" s="88">
        <f>K206</f>
        <v>0</v>
      </c>
      <c r="L205" s="157"/>
      <c r="M205" s="78">
        <f>M206</f>
        <v>0</v>
      </c>
      <c r="N205" s="88"/>
      <c r="O205" s="88"/>
      <c r="P205" s="88">
        <f>P206</f>
        <v>0</v>
      </c>
      <c r="Q205" s="151"/>
    </row>
    <row r="206" spans="1:17" ht="27" customHeight="1" thickBot="1">
      <c r="A206" s="11" t="s">
        <v>118</v>
      </c>
      <c r="B206" s="30" t="s">
        <v>158</v>
      </c>
      <c r="C206" s="75">
        <v>100</v>
      </c>
      <c r="D206" s="124"/>
      <c r="E206" s="124"/>
      <c r="F206" s="124">
        <v>100</v>
      </c>
      <c r="G206" s="151"/>
      <c r="H206" s="75">
        <v>0</v>
      </c>
      <c r="I206" s="124"/>
      <c r="J206" s="124"/>
      <c r="K206" s="124">
        <v>0</v>
      </c>
      <c r="L206" s="151"/>
      <c r="M206" s="75">
        <v>0</v>
      </c>
      <c r="N206" s="124"/>
      <c r="O206" s="124"/>
      <c r="P206" s="124">
        <v>0</v>
      </c>
      <c r="Q206" s="151"/>
    </row>
    <row r="207" spans="1:17" ht="67.5" customHeight="1" thickBot="1">
      <c r="A207" s="43" t="s">
        <v>128</v>
      </c>
      <c r="B207" s="309" t="s">
        <v>184</v>
      </c>
      <c r="C207" s="98">
        <f>C208</f>
        <v>1451.9</v>
      </c>
      <c r="D207" s="119"/>
      <c r="E207" s="119"/>
      <c r="F207" s="119">
        <f>F208</f>
        <v>1451.9</v>
      </c>
      <c r="G207" s="121"/>
      <c r="H207" s="246">
        <f>H208</f>
        <v>314.146</v>
      </c>
      <c r="I207" s="247"/>
      <c r="J207" s="247"/>
      <c r="K207" s="247">
        <f>K208</f>
        <v>314.146</v>
      </c>
      <c r="L207" s="248"/>
      <c r="M207" s="246">
        <f>M208</f>
        <v>30.394</v>
      </c>
      <c r="N207" s="247"/>
      <c r="O207" s="247"/>
      <c r="P207" s="247">
        <f>P208</f>
        <v>30.394</v>
      </c>
      <c r="Q207" s="200"/>
    </row>
    <row r="208" spans="1:17" ht="47.25" customHeight="1">
      <c r="A208" s="17" t="s">
        <v>132</v>
      </c>
      <c r="B208" s="45" t="s">
        <v>183</v>
      </c>
      <c r="C208" s="203">
        <f>C209</f>
        <v>1451.9</v>
      </c>
      <c r="D208" s="204"/>
      <c r="E208" s="204"/>
      <c r="F208" s="204">
        <f>F209</f>
        <v>1451.9</v>
      </c>
      <c r="G208" s="205"/>
      <c r="H208" s="243">
        <f>H209</f>
        <v>314.146</v>
      </c>
      <c r="I208" s="244"/>
      <c r="J208" s="244"/>
      <c r="K208" s="244">
        <f>K209</f>
        <v>314.146</v>
      </c>
      <c r="L208" s="245"/>
      <c r="M208" s="243">
        <f>M209</f>
        <v>30.394</v>
      </c>
      <c r="N208" s="244"/>
      <c r="O208" s="244"/>
      <c r="P208" s="244">
        <f>P209</f>
        <v>30.394</v>
      </c>
      <c r="Q208" s="175"/>
    </row>
    <row r="209" spans="1:17" ht="36.75" customHeight="1" thickBot="1">
      <c r="A209" s="11" t="s">
        <v>133</v>
      </c>
      <c r="B209" s="30" t="s">
        <v>185</v>
      </c>
      <c r="C209" s="75">
        <v>1451.9</v>
      </c>
      <c r="D209" s="124"/>
      <c r="E209" s="124"/>
      <c r="F209" s="124">
        <v>1451.9</v>
      </c>
      <c r="G209" s="151"/>
      <c r="H209" s="241">
        <v>314.146</v>
      </c>
      <c r="I209" s="242"/>
      <c r="J209" s="242"/>
      <c r="K209" s="242">
        <v>314.146</v>
      </c>
      <c r="L209" s="151"/>
      <c r="M209" s="241">
        <v>30.394</v>
      </c>
      <c r="N209" s="242"/>
      <c r="O209" s="242"/>
      <c r="P209" s="242">
        <v>30.394</v>
      </c>
      <c r="Q209" s="151"/>
    </row>
    <row r="210" spans="1:17" ht="42" customHeight="1" thickBot="1">
      <c r="A210" s="43" t="s">
        <v>102</v>
      </c>
      <c r="B210" s="309" t="s">
        <v>6</v>
      </c>
      <c r="C210" s="119">
        <f>C211+C213+C215+C217+C219+C221+C223</f>
        <v>500</v>
      </c>
      <c r="D210" s="119"/>
      <c r="E210" s="206"/>
      <c r="F210" s="119">
        <f>F211+F213+F215+F217+F219+F221+F223</f>
        <v>500</v>
      </c>
      <c r="G210" s="121"/>
      <c r="H210" s="119">
        <f>H211+H213+H215+H217+H219+H221+H223</f>
        <v>15</v>
      </c>
      <c r="I210" s="119"/>
      <c r="J210" s="206"/>
      <c r="K210" s="119">
        <f>K211+K213+K215+K217+K219+K221+K223</f>
        <v>15</v>
      </c>
      <c r="L210" s="121"/>
      <c r="M210" s="119">
        <f>M211+M213+M215+M217+M219+M221+M223</f>
        <v>15</v>
      </c>
      <c r="N210" s="119"/>
      <c r="O210" s="206"/>
      <c r="P210" s="119">
        <f>P211+P213+P215+P217+P219+P221+P223</f>
        <v>15</v>
      </c>
      <c r="Q210" s="121"/>
    </row>
    <row r="211" spans="1:17" ht="24.75" customHeight="1">
      <c r="A211" s="11" t="s">
        <v>132</v>
      </c>
      <c r="B211" s="108" t="s">
        <v>159</v>
      </c>
      <c r="C211" s="78">
        <f>C212</f>
        <v>50</v>
      </c>
      <c r="D211" s="88"/>
      <c r="E211" s="207"/>
      <c r="F211" s="88">
        <f>F212</f>
        <v>50</v>
      </c>
      <c r="G211" s="151"/>
      <c r="H211" s="78">
        <f>H212</f>
        <v>0</v>
      </c>
      <c r="I211" s="88"/>
      <c r="J211" s="88"/>
      <c r="K211" s="88">
        <f>K212</f>
        <v>0</v>
      </c>
      <c r="L211" s="151"/>
      <c r="M211" s="78">
        <f>M212</f>
        <v>0</v>
      </c>
      <c r="N211" s="88"/>
      <c r="O211" s="88"/>
      <c r="P211" s="88">
        <f>P212</f>
        <v>0</v>
      </c>
      <c r="Q211" s="151"/>
    </row>
    <row r="212" spans="1:17" ht="213.75" customHeight="1">
      <c r="A212" s="13" t="s">
        <v>133</v>
      </c>
      <c r="B212" s="83" t="s">
        <v>240</v>
      </c>
      <c r="C212" s="95">
        <v>50</v>
      </c>
      <c r="D212" s="153"/>
      <c r="E212" s="153"/>
      <c r="F212" s="153">
        <v>50</v>
      </c>
      <c r="G212" s="154"/>
      <c r="H212" s="95">
        <v>0</v>
      </c>
      <c r="I212" s="153"/>
      <c r="J212" s="153"/>
      <c r="K212" s="153">
        <v>0</v>
      </c>
      <c r="L212" s="151"/>
      <c r="M212" s="95">
        <v>0</v>
      </c>
      <c r="N212" s="153"/>
      <c r="O212" s="153"/>
      <c r="P212" s="153">
        <v>0</v>
      </c>
      <c r="Q212" s="151"/>
    </row>
    <row r="213" spans="1:17" ht="52.5" customHeight="1">
      <c r="A213" s="11" t="s">
        <v>103</v>
      </c>
      <c r="B213" s="109" t="s">
        <v>241</v>
      </c>
      <c r="C213" s="78">
        <f>C214</f>
        <v>200</v>
      </c>
      <c r="D213" s="88"/>
      <c r="E213" s="88"/>
      <c r="F213" s="88">
        <f>F214</f>
        <v>200</v>
      </c>
      <c r="G213" s="151"/>
      <c r="H213" s="78">
        <f>H214</f>
        <v>0</v>
      </c>
      <c r="I213" s="88"/>
      <c r="J213" s="88"/>
      <c r="K213" s="88">
        <f>K214</f>
        <v>0</v>
      </c>
      <c r="L213" s="151"/>
      <c r="M213" s="78">
        <f>M214</f>
        <v>0</v>
      </c>
      <c r="N213" s="88"/>
      <c r="O213" s="88"/>
      <c r="P213" s="88">
        <f>P214</f>
        <v>0</v>
      </c>
      <c r="Q213" s="151"/>
    </row>
    <row r="214" spans="1:17" ht="39" customHeight="1">
      <c r="A214" s="11" t="s">
        <v>105</v>
      </c>
      <c r="B214" s="51" t="s">
        <v>187</v>
      </c>
      <c r="C214" s="75">
        <v>200</v>
      </c>
      <c r="D214" s="124"/>
      <c r="E214" s="124"/>
      <c r="F214" s="124">
        <v>200</v>
      </c>
      <c r="G214" s="151"/>
      <c r="H214" s="75">
        <v>0</v>
      </c>
      <c r="I214" s="124"/>
      <c r="J214" s="124"/>
      <c r="K214" s="124">
        <v>0</v>
      </c>
      <c r="L214" s="151"/>
      <c r="M214" s="75">
        <v>0</v>
      </c>
      <c r="N214" s="124"/>
      <c r="O214" s="124"/>
      <c r="P214" s="124">
        <v>0</v>
      </c>
      <c r="Q214" s="151"/>
    </row>
    <row r="215" spans="1:17" ht="36.75" customHeight="1">
      <c r="A215" s="14" t="s">
        <v>130</v>
      </c>
      <c r="B215" s="110" t="s">
        <v>188</v>
      </c>
      <c r="C215" s="208">
        <f>C216</f>
        <v>30</v>
      </c>
      <c r="D215" s="209"/>
      <c r="E215" s="209"/>
      <c r="F215" s="209">
        <f>F216</f>
        <v>30</v>
      </c>
      <c r="G215" s="156"/>
      <c r="H215" s="208">
        <f>H216</f>
        <v>0</v>
      </c>
      <c r="I215" s="209"/>
      <c r="J215" s="209"/>
      <c r="K215" s="209">
        <f>K216</f>
        <v>0</v>
      </c>
      <c r="L215" s="156"/>
      <c r="M215" s="208">
        <f>M216</f>
        <v>0</v>
      </c>
      <c r="N215" s="209"/>
      <c r="O215" s="209"/>
      <c r="P215" s="209">
        <f>P216</f>
        <v>0</v>
      </c>
      <c r="Q215" s="156"/>
    </row>
    <row r="216" spans="1:17" ht="24.75" customHeight="1" thickBot="1">
      <c r="A216" s="12" t="s">
        <v>111</v>
      </c>
      <c r="B216" s="50" t="s">
        <v>189</v>
      </c>
      <c r="C216" s="84">
        <v>30</v>
      </c>
      <c r="D216" s="131"/>
      <c r="E216" s="131"/>
      <c r="F216" s="131">
        <v>30</v>
      </c>
      <c r="G216" s="152"/>
      <c r="H216" s="84">
        <v>0</v>
      </c>
      <c r="I216" s="131"/>
      <c r="J216" s="131"/>
      <c r="K216" s="131">
        <v>0</v>
      </c>
      <c r="L216" s="152"/>
      <c r="M216" s="84">
        <v>0</v>
      </c>
      <c r="N216" s="131"/>
      <c r="O216" s="131"/>
      <c r="P216" s="131">
        <v>0</v>
      </c>
      <c r="Q216" s="152"/>
    </row>
    <row r="217" spans="1:17" ht="36.75" customHeight="1">
      <c r="A217" s="13" t="s">
        <v>116</v>
      </c>
      <c r="B217" s="86" t="s">
        <v>190</v>
      </c>
      <c r="C217" s="99">
        <f>C218</f>
        <v>60</v>
      </c>
      <c r="D217" s="122"/>
      <c r="E217" s="122"/>
      <c r="F217" s="122">
        <f>F218</f>
        <v>60</v>
      </c>
      <c r="G217" s="154"/>
      <c r="H217" s="99">
        <f>H218</f>
        <v>15</v>
      </c>
      <c r="I217" s="122"/>
      <c r="J217" s="122"/>
      <c r="K217" s="122">
        <f>K218</f>
        <v>15</v>
      </c>
      <c r="L217" s="154"/>
      <c r="M217" s="99">
        <f>M218</f>
        <v>15</v>
      </c>
      <c r="N217" s="122"/>
      <c r="O217" s="122"/>
      <c r="P217" s="122">
        <f>P218</f>
        <v>15</v>
      </c>
      <c r="Q217" s="154"/>
    </row>
    <row r="218" spans="1:17" ht="72" customHeight="1">
      <c r="A218" s="11" t="s">
        <v>112</v>
      </c>
      <c r="B218" s="51" t="s">
        <v>191</v>
      </c>
      <c r="C218" s="75">
        <v>60</v>
      </c>
      <c r="D218" s="124"/>
      <c r="E218" s="124"/>
      <c r="F218" s="124">
        <v>60</v>
      </c>
      <c r="G218" s="151"/>
      <c r="H218" s="75">
        <v>15</v>
      </c>
      <c r="I218" s="124"/>
      <c r="J218" s="124"/>
      <c r="K218" s="124">
        <v>15</v>
      </c>
      <c r="L218" s="151"/>
      <c r="M218" s="75">
        <v>15</v>
      </c>
      <c r="N218" s="124"/>
      <c r="O218" s="124"/>
      <c r="P218" s="124">
        <v>15</v>
      </c>
      <c r="Q218" s="151"/>
    </row>
    <row r="219" spans="1:17" ht="27" customHeight="1">
      <c r="A219" s="13" t="s">
        <v>117</v>
      </c>
      <c r="B219" s="87" t="s">
        <v>192</v>
      </c>
      <c r="C219" s="99">
        <f>C220</f>
        <v>70</v>
      </c>
      <c r="D219" s="122"/>
      <c r="E219" s="122"/>
      <c r="F219" s="122">
        <f>F220</f>
        <v>70</v>
      </c>
      <c r="G219" s="154"/>
      <c r="H219" s="99">
        <f>H220</f>
        <v>0</v>
      </c>
      <c r="I219" s="122"/>
      <c r="J219" s="122"/>
      <c r="K219" s="122">
        <f>K220</f>
        <v>0</v>
      </c>
      <c r="L219" s="154"/>
      <c r="M219" s="99">
        <f>M220</f>
        <v>0</v>
      </c>
      <c r="N219" s="122"/>
      <c r="O219" s="122"/>
      <c r="P219" s="122">
        <f>P220</f>
        <v>0</v>
      </c>
      <c r="Q219" s="154"/>
    </row>
    <row r="220" spans="1:17" ht="61.5" customHeight="1">
      <c r="A220" s="13" t="s">
        <v>145</v>
      </c>
      <c r="B220" s="51" t="s">
        <v>193</v>
      </c>
      <c r="C220" s="95">
        <v>70</v>
      </c>
      <c r="D220" s="153"/>
      <c r="E220" s="153"/>
      <c r="F220" s="153">
        <v>70</v>
      </c>
      <c r="G220" s="154"/>
      <c r="H220" s="95">
        <v>0</v>
      </c>
      <c r="I220" s="153"/>
      <c r="J220" s="153"/>
      <c r="K220" s="153">
        <v>0</v>
      </c>
      <c r="L220" s="154"/>
      <c r="M220" s="95">
        <v>0</v>
      </c>
      <c r="N220" s="153"/>
      <c r="O220" s="153"/>
      <c r="P220" s="153">
        <v>0</v>
      </c>
      <c r="Q220" s="154"/>
    </row>
    <row r="221" spans="1:17" ht="37.5" customHeight="1">
      <c r="A221" s="13" t="s">
        <v>131</v>
      </c>
      <c r="B221" s="108" t="s">
        <v>194</v>
      </c>
      <c r="C221" s="99">
        <f>C222</f>
        <v>40</v>
      </c>
      <c r="D221" s="122"/>
      <c r="E221" s="122"/>
      <c r="F221" s="122">
        <f>F222</f>
        <v>40</v>
      </c>
      <c r="G221" s="154"/>
      <c r="H221" s="99">
        <f>H222</f>
        <v>0</v>
      </c>
      <c r="I221" s="122"/>
      <c r="J221" s="122"/>
      <c r="K221" s="122">
        <f>K222</f>
        <v>0</v>
      </c>
      <c r="L221" s="154"/>
      <c r="M221" s="99">
        <f>M222</f>
        <v>0</v>
      </c>
      <c r="N221" s="122"/>
      <c r="O221" s="122"/>
      <c r="P221" s="122">
        <f>P222</f>
        <v>0</v>
      </c>
      <c r="Q221" s="154"/>
    </row>
    <row r="222" spans="1:17" ht="50.25" customHeight="1">
      <c r="A222" s="11" t="s">
        <v>51</v>
      </c>
      <c r="B222" s="51" t="s">
        <v>195</v>
      </c>
      <c r="C222" s="75">
        <v>40</v>
      </c>
      <c r="D222" s="124"/>
      <c r="E222" s="124"/>
      <c r="F222" s="124">
        <v>40</v>
      </c>
      <c r="G222" s="151"/>
      <c r="H222" s="75">
        <v>0</v>
      </c>
      <c r="I222" s="124"/>
      <c r="J222" s="124"/>
      <c r="K222" s="124">
        <v>0</v>
      </c>
      <c r="L222" s="151"/>
      <c r="M222" s="75">
        <v>0</v>
      </c>
      <c r="N222" s="124"/>
      <c r="O222" s="124"/>
      <c r="P222" s="124">
        <v>0</v>
      </c>
      <c r="Q222" s="151"/>
    </row>
    <row r="223" spans="1:17" ht="27.75" customHeight="1">
      <c r="A223" s="11" t="s">
        <v>108</v>
      </c>
      <c r="B223" s="108" t="s">
        <v>196</v>
      </c>
      <c r="C223" s="78">
        <f>C224</f>
        <v>50</v>
      </c>
      <c r="D223" s="88"/>
      <c r="E223" s="88"/>
      <c r="F223" s="88">
        <f>F224</f>
        <v>50</v>
      </c>
      <c r="G223" s="151"/>
      <c r="H223" s="78">
        <f>H224</f>
        <v>0</v>
      </c>
      <c r="I223" s="88"/>
      <c r="J223" s="88"/>
      <c r="K223" s="88">
        <f>K224</f>
        <v>0</v>
      </c>
      <c r="L223" s="151"/>
      <c r="M223" s="78">
        <f>M224</f>
        <v>0</v>
      </c>
      <c r="N223" s="88"/>
      <c r="O223" s="88"/>
      <c r="P223" s="88">
        <f>P224</f>
        <v>0</v>
      </c>
      <c r="Q223" s="151"/>
    </row>
    <row r="224" spans="1:17" ht="51" customHeight="1" thickBot="1">
      <c r="A224" s="14" t="s">
        <v>162</v>
      </c>
      <c r="B224" s="111" t="s">
        <v>197</v>
      </c>
      <c r="C224" s="80">
        <v>50</v>
      </c>
      <c r="D224" s="155"/>
      <c r="E224" s="155"/>
      <c r="F224" s="155">
        <v>50</v>
      </c>
      <c r="G224" s="156"/>
      <c r="H224" s="80">
        <v>0</v>
      </c>
      <c r="I224" s="155"/>
      <c r="J224" s="155"/>
      <c r="K224" s="155">
        <v>0</v>
      </c>
      <c r="L224" s="156"/>
      <c r="M224" s="80">
        <v>0</v>
      </c>
      <c r="N224" s="155"/>
      <c r="O224" s="155"/>
      <c r="P224" s="155">
        <v>0</v>
      </c>
      <c r="Q224" s="156"/>
    </row>
    <row r="225" spans="1:17" ht="51.75" customHeight="1" thickBot="1">
      <c r="A225" s="42" t="s">
        <v>135</v>
      </c>
      <c r="B225" s="311" t="s">
        <v>47</v>
      </c>
      <c r="C225" s="98">
        <f>C226+C227</f>
        <v>200</v>
      </c>
      <c r="D225" s="119"/>
      <c r="E225" s="119"/>
      <c r="F225" s="119">
        <f>F226+F227</f>
        <v>200</v>
      </c>
      <c r="G225" s="121"/>
      <c r="H225" s="98">
        <f>H226+H227</f>
        <v>12</v>
      </c>
      <c r="I225" s="119"/>
      <c r="J225" s="119"/>
      <c r="K225" s="119">
        <f>K226+K227</f>
        <v>12</v>
      </c>
      <c r="L225" s="121"/>
      <c r="M225" s="98">
        <f>M226+M227</f>
        <v>0</v>
      </c>
      <c r="N225" s="119"/>
      <c r="O225" s="119"/>
      <c r="P225" s="119">
        <f>P226+P227</f>
        <v>0</v>
      </c>
      <c r="Q225" s="121"/>
    </row>
    <row r="226" spans="1:17" ht="41.25" customHeight="1">
      <c r="A226" s="44" t="s">
        <v>132</v>
      </c>
      <c r="B226" s="54" t="s">
        <v>160</v>
      </c>
      <c r="C226" s="210">
        <v>50</v>
      </c>
      <c r="D226" s="211"/>
      <c r="E226" s="211"/>
      <c r="F226" s="211">
        <v>50</v>
      </c>
      <c r="G226" s="212"/>
      <c r="H226" s="210">
        <v>12</v>
      </c>
      <c r="I226" s="211"/>
      <c r="J226" s="211"/>
      <c r="K226" s="211">
        <v>12</v>
      </c>
      <c r="L226" s="212"/>
      <c r="M226" s="210">
        <v>0</v>
      </c>
      <c r="N226" s="211"/>
      <c r="O226" s="211"/>
      <c r="P226" s="211">
        <v>0</v>
      </c>
      <c r="Q226" s="212"/>
    </row>
    <row r="227" spans="1:17" ht="25.5" customHeight="1" thickBot="1">
      <c r="A227" s="55" t="s">
        <v>103</v>
      </c>
      <c r="B227" s="52" t="s">
        <v>161</v>
      </c>
      <c r="C227" s="75">
        <v>150</v>
      </c>
      <c r="D227" s="124"/>
      <c r="E227" s="124"/>
      <c r="F227" s="124">
        <v>150</v>
      </c>
      <c r="G227" s="151"/>
      <c r="H227" s="75">
        <v>0</v>
      </c>
      <c r="I227" s="124"/>
      <c r="J227" s="124"/>
      <c r="K227" s="124">
        <v>0</v>
      </c>
      <c r="L227" s="151"/>
      <c r="M227" s="75">
        <v>0</v>
      </c>
      <c r="N227" s="124"/>
      <c r="O227" s="124"/>
      <c r="P227" s="124">
        <v>0</v>
      </c>
      <c r="Q227" s="151"/>
    </row>
    <row r="228" spans="1:17" ht="103.5" customHeight="1" thickBot="1">
      <c r="A228" s="42" t="s">
        <v>127</v>
      </c>
      <c r="B228" s="64" t="s">
        <v>306</v>
      </c>
      <c r="C228" s="158">
        <f>C229+C246</f>
        <v>3000</v>
      </c>
      <c r="D228" s="158"/>
      <c r="E228" s="213"/>
      <c r="F228" s="158">
        <f>F229+F246</f>
        <v>3000</v>
      </c>
      <c r="G228" s="214"/>
      <c r="H228" s="158">
        <f>H229+H246</f>
        <v>91.07</v>
      </c>
      <c r="I228" s="158"/>
      <c r="J228" s="213"/>
      <c r="K228" s="158">
        <f>K229+K246</f>
        <v>91.07</v>
      </c>
      <c r="L228" s="200"/>
      <c r="M228" s="158">
        <f>M229+M246</f>
        <v>91.07</v>
      </c>
      <c r="N228" s="158"/>
      <c r="O228" s="213"/>
      <c r="P228" s="158">
        <f>P229+P246</f>
        <v>91.07</v>
      </c>
      <c r="Q228" s="200"/>
    </row>
    <row r="229" spans="1:17" ht="16.5" customHeight="1">
      <c r="A229" s="17" t="s">
        <v>82</v>
      </c>
      <c r="B229" s="337" t="s">
        <v>106</v>
      </c>
      <c r="C229" s="334">
        <f>C230+C232+C234+C241</f>
        <v>1900</v>
      </c>
      <c r="D229" s="335"/>
      <c r="E229" s="335"/>
      <c r="F229" s="335">
        <f>F230+F232+F234+F241</f>
        <v>1900</v>
      </c>
      <c r="G229" s="336"/>
      <c r="H229" s="334">
        <f>H230+H232+H234+H241</f>
        <v>0</v>
      </c>
      <c r="I229" s="335"/>
      <c r="J229" s="335"/>
      <c r="K229" s="335">
        <f>K230+K232+K234+K241</f>
        <v>0</v>
      </c>
      <c r="L229" s="336"/>
      <c r="M229" s="334">
        <f>M230+M232+M234+M241</f>
        <v>0</v>
      </c>
      <c r="N229" s="335"/>
      <c r="O229" s="335"/>
      <c r="P229" s="335">
        <f>P230+P232+P234+P241</f>
        <v>0</v>
      </c>
      <c r="Q229" s="175"/>
    </row>
    <row r="230" spans="1:17" ht="15.75" customHeight="1">
      <c r="A230" s="11" t="s">
        <v>132</v>
      </c>
      <c r="B230" s="53" t="s">
        <v>198</v>
      </c>
      <c r="C230" s="78">
        <f>C231</f>
        <v>100</v>
      </c>
      <c r="D230" s="88"/>
      <c r="E230" s="88"/>
      <c r="F230" s="88">
        <f>F231</f>
        <v>100</v>
      </c>
      <c r="G230" s="151"/>
      <c r="H230" s="78">
        <f>H231</f>
        <v>0</v>
      </c>
      <c r="I230" s="88"/>
      <c r="J230" s="88"/>
      <c r="K230" s="88">
        <f>K231</f>
        <v>0</v>
      </c>
      <c r="L230" s="151"/>
      <c r="M230" s="78">
        <f>M231</f>
        <v>0</v>
      </c>
      <c r="N230" s="88"/>
      <c r="O230" s="88"/>
      <c r="P230" s="88">
        <f>P231</f>
        <v>0</v>
      </c>
      <c r="Q230" s="151"/>
    </row>
    <row r="231" spans="1:17" ht="25.5" customHeight="1">
      <c r="A231" s="11" t="s">
        <v>133</v>
      </c>
      <c r="B231" s="52" t="s">
        <v>199</v>
      </c>
      <c r="C231" s="75">
        <v>100</v>
      </c>
      <c r="D231" s="124"/>
      <c r="E231" s="124"/>
      <c r="F231" s="124">
        <v>100</v>
      </c>
      <c r="G231" s="151"/>
      <c r="H231" s="75">
        <v>0</v>
      </c>
      <c r="I231" s="124"/>
      <c r="J231" s="124"/>
      <c r="K231" s="124">
        <v>0</v>
      </c>
      <c r="L231" s="151"/>
      <c r="M231" s="75">
        <v>0</v>
      </c>
      <c r="N231" s="124"/>
      <c r="O231" s="124"/>
      <c r="P231" s="124">
        <v>0</v>
      </c>
      <c r="Q231" s="151"/>
    </row>
    <row r="232" spans="1:17" ht="16.5" customHeight="1">
      <c r="A232" s="11" t="s">
        <v>103</v>
      </c>
      <c r="B232" s="53" t="s">
        <v>200</v>
      </c>
      <c r="C232" s="78">
        <f>C233</f>
        <v>100</v>
      </c>
      <c r="D232" s="88"/>
      <c r="E232" s="88"/>
      <c r="F232" s="88">
        <f>F233</f>
        <v>100</v>
      </c>
      <c r="G232" s="151"/>
      <c r="H232" s="78">
        <f>H233</f>
        <v>0</v>
      </c>
      <c r="I232" s="88"/>
      <c r="J232" s="88"/>
      <c r="K232" s="88">
        <f>K233</f>
        <v>0</v>
      </c>
      <c r="L232" s="151"/>
      <c r="M232" s="78">
        <f>M233</f>
        <v>0</v>
      </c>
      <c r="N232" s="88"/>
      <c r="O232" s="88"/>
      <c r="P232" s="88">
        <f>P233</f>
        <v>0</v>
      </c>
      <c r="Q232" s="151"/>
    </row>
    <row r="233" spans="1:17" ht="24.75" customHeight="1">
      <c r="A233" s="11" t="s">
        <v>118</v>
      </c>
      <c r="B233" s="52" t="s">
        <v>199</v>
      </c>
      <c r="C233" s="75">
        <v>100</v>
      </c>
      <c r="D233" s="124"/>
      <c r="E233" s="124"/>
      <c r="F233" s="124">
        <v>100</v>
      </c>
      <c r="G233" s="151"/>
      <c r="H233" s="75">
        <v>0</v>
      </c>
      <c r="I233" s="124"/>
      <c r="J233" s="124"/>
      <c r="K233" s="124">
        <v>0</v>
      </c>
      <c r="L233" s="151"/>
      <c r="M233" s="75">
        <v>0</v>
      </c>
      <c r="N233" s="124"/>
      <c r="O233" s="124"/>
      <c r="P233" s="124">
        <v>0</v>
      </c>
      <c r="Q233" s="151"/>
    </row>
    <row r="234" spans="1:17" ht="15" customHeight="1">
      <c r="A234" s="11" t="s">
        <v>130</v>
      </c>
      <c r="B234" s="53" t="s">
        <v>201</v>
      </c>
      <c r="C234" s="78">
        <f>C235+C236+C237+C238+C239+C240</f>
        <v>1325</v>
      </c>
      <c r="D234" s="88"/>
      <c r="E234" s="88"/>
      <c r="F234" s="88">
        <f>F235+F236+F237+F238+F239+F240</f>
        <v>1325</v>
      </c>
      <c r="G234" s="151"/>
      <c r="H234" s="78">
        <f>H235+H236+H237+H238+H239+H240</f>
        <v>0</v>
      </c>
      <c r="I234" s="88"/>
      <c r="J234" s="88"/>
      <c r="K234" s="88">
        <f>K235+K236+K237+K238+K239+K240</f>
        <v>0</v>
      </c>
      <c r="L234" s="151"/>
      <c r="M234" s="78">
        <f>M235+M236+M237+M238+M239+M240</f>
        <v>0</v>
      </c>
      <c r="N234" s="88"/>
      <c r="O234" s="88"/>
      <c r="P234" s="88">
        <f>P235+P236+P237+P238+P239+P240</f>
        <v>0</v>
      </c>
      <c r="Q234" s="151"/>
    </row>
    <row r="235" spans="1:17" ht="24" customHeight="1">
      <c r="A235" s="11" t="s">
        <v>111</v>
      </c>
      <c r="B235" s="52" t="s">
        <v>242</v>
      </c>
      <c r="C235" s="75">
        <v>87</v>
      </c>
      <c r="D235" s="124"/>
      <c r="E235" s="124"/>
      <c r="F235" s="124">
        <v>87</v>
      </c>
      <c r="G235" s="151"/>
      <c r="H235" s="75">
        <v>0</v>
      </c>
      <c r="I235" s="124"/>
      <c r="J235" s="124"/>
      <c r="K235" s="124">
        <v>0</v>
      </c>
      <c r="L235" s="151"/>
      <c r="M235" s="75">
        <v>0</v>
      </c>
      <c r="N235" s="124"/>
      <c r="O235" s="124"/>
      <c r="P235" s="124">
        <v>0</v>
      </c>
      <c r="Q235" s="151"/>
    </row>
    <row r="236" spans="1:17" ht="36.75" customHeight="1">
      <c r="A236" s="11" t="s">
        <v>202</v>
      </c>
      <c r="B236" s="52" t="s">
        <v>204</v>
      </c>
      <c r="C236" s="75">
        <v>450</v>
      </c>
      <c r="D236" s="124"/>
      <c r="E236" s="124"/>
      <c r="F236" s="124">
        <v>450</v>
      </c>
      <c r="G236" s="151"/>
      <c r="H236" s="75">
        <v>0</v>
      </c>
      <c r="I236" s="124"/>
      <c r="J236" s="124"/>
      <c r="K236" s="124">
        <v>0</v>
      </c>
      <c r="L236" s="151"/>
      <c r="M236" s="75">
        <v>0</v>
      </c>
      <c r="N236" s="124"/>
      <c r="O236" s="124"/>
      <c r="P236" s="124">
        <v>0</v>
      </c>
      <c r="Q236" s="151"/>
    </row>
    <row r="237" spans="1:17" ht="27" customHeight="1">
      <c r="A237" s="11" t="s">
        <v>203</v>
      </c>
      <c r="B237" s="52" t="s">
        <v>205</v>
      </c>
      <c r="C237" s="75">
        <v>700</v>
      </c>
      <c r="D237" s="124"/>
      <c r="E237" s="124"/>
      <c r="F237" s="124">
        <v>700</v>
      </c>
      <c r="G237" s="151"/>
      <c r="H237" s="75">
        <v>0</v>
      </c>
      <c r="I237" s="124"/>
      <c r="J237" s="124"/>
      <c r="K237" s="124">
        <v>0</v>
      </c>
      <c r="L237" s="151"/>
      <c r="M237" s="75">
        <v>0</v>
      </c>
      <c r="N237" s="124"/>
      <c r="O237" s="124"/>
      <c r="P237" s="124">
        <v>0</v>
      </c>
      <c r="Q237" s="151"/>
    </row>
    <row r="238" spans="1:17" ht="24.75" customHeight="1">
      <c r="A238" s="11" t="s">
        <v>206</v>
      </c>
      <c r="B238" s="52" t="s">
        <v>207</v>
      </c>
      <c r="C238" s="75">
        <v>10</v>
      </c>
      <c r="D238" s="124"/>
      <c r="E238" s="124"/>
      <c r="F238" s="124">
        <v>10</v>
      </c>
      <c r="G238" s="151"/>
      <c r="H238" s="75">
        <v>0</v>
      </c>
      <c r="I238" s="124"/>
      <c r="J238" s="124"/>
      <c r="K238" s="124">
        <v>0</v>
      </c>
      <c r="L238" s="151"/>
      <c r="M238" s="75">
        <v>0</v>
      </c>
      <c r="N238" s="124"/>
      <c r="O238" s="124"/>
      <c r="P238" s="124">
        <v>0</v>
      </c>
      <c r="Q238" s="151"/>
    </row>
    <row r="239" spans="1:17" ht="36" customHeight="1">
      <c r="A239" s="11" t="s">
        <v>208</v>
      </c>
      <c r="B239" s="52" t="s">
        <v>243</v>
      </c>
      <c r="C239" s="75">
        <v>18</v>
      </c>
      <c r="D239" s="124"/>
      <c r="E239" s="124"/>
      <c r="F239" s="124">
        <v>18</v>
      </c>
      <c r="G239" s="151"/>
      <c r="H239" s="75">
        <v>0</v>
      </c>
      <c r="I239" s="124"/>
      <c r="J239" s="124"/>
      <c r="K239" s="124">
        <v>0</v>
      </c>
      <c r="L239" s="151"/>
      <c r="M239" s="75">
        <v>0</v>
      </c>
      <c r="N239" s="124"/>
      <c r="O239" s="124"/>
      <c r="P239" s="124">
        <v>0</v>
      </c>
      <c r="Q239" s="151"/>
    </row>
    <row r="240" spans="1:17" ht="36" customHeight="1">
      <c r="A240" s="11" t="s">
        <v>209</v>
      </c>
      <c r="B240" s="52" t="s">
        <v>244</v>
      </c>
      <c r="C240" s="75">
        <v>60</v>
      </c>
      <c r="D240" s="124"/>
      <c r="E240" s="124"/>
      <c r="F240" s="124">
        <v>60</v>
      </c>
      <c r="G240" s="151"/>
      <c r="H240" s="75">
        <v>0</v>
      </c>
      <c r="I240" s="124"/>
      <c r="J240" s="124"/>
      <c r="K240" s="124">
        <v>0</v>
      </c>
      <c r="L240" s="151"/>
      <c r="M240" s="75">
        <v>0</v>
      </c>
      <c r="N240" s="124"/>
      <c r="O240" s="124"/>
      <c r="P240" s="124">
        <v>0</v>
      </c>
      <c r="Q240" s="151"/>
    </row>
    <row r="241" spans="1:17" ht="17.25" customHeight="1">
      <c r="A241" s="11" t="s">
        <v>116</v>
      </c>
      <c r="B241" s="53" t="s">
        <v>210</v>
      </c>
      <c r="C241" s="78">
        <f>C242+C243+C244+C245</f>
        <v>375</v>
      </c>
      <c r="D241" s="88"/>
      <c r="E241" s="88"/>
      <c r="F241" s="88">
        <f>F242+F243+F244+F245</f>
        <v>375</v>
      </c>
      <c r="G241" s="151"/>
      <c r="H241" s="78">
        <f>H242+H243+H244+H245</f>
        <v>0</v>
      </c>
      <c r="I241" s="88"/>
      <c r="J241" s="88"/>
      <c r="K241" s="88">
        <f>K242+K243+K244+K245</f>
        <v>0</v>
      </c>
      <c r="L241" s="151"/>
      <c r="M241" s="78">
        <f>M242+M243+M244+M245</f>
        <v>0</v>
      </c>
      <c r="N241" s="88"/>
      <c r="O241" s="88"/>
      <c r="P241" s="88">
        <f>P242+P243+P244+P245</f>
        <v>0</v>
      </c>
      <c r="Q241" s="151"/>
    </row>
    <row r="242" spans="1:17" ht="50.25" customHeight="1">
      <c r="A242" s="11" t="s">
        <v>112</v>
      </c>
      <c r="B242" s="52" t="s">
        <v>211</v>
      </c>
      <c r="C242" s="75">
        <v>80</v>
      </c>
      <c r="D242" s="124"/>
      <c r="E242" s="124"/>
      <c r="F242" s="124">
        <v>80</v>
      </c>
      <c r="G242" s="151"/>
      <c r="H242" s="75">
        <v>0</v>
      </c>
      <c r="I242" s="124"/>
      <c r="J242" s="124"/>
      <c r="K242" s="124">
        <v>0</v>
      </c>
      <c r="L242" s="151"/>
      <c r="M242" s="75">
        <v>0</v>
      </c>
      <c r="N242" s="124"/>
      <c r="O242" s="124"/>
      <c r="P242" s="124">
        <v>0</v>
      </c>
      <c r="Q242" s="151"/>
    </row>
    <row r="243" spans="1:17" ht="48" customHeight="1">
      <c r="A243" s="11" t="s">
        <v>146</v>
      </c>
      <c r="B243" s="52" t="s">
        <v>212</v>
      </c>
      <c r="C243" s="75">
        <v>180</v>
      </c>
      <c r="D243" s="124"/>
      <c r="E243" s="124"/>
      <c r="F243" s="124">
        <v>180</v>
      </c>
      <c r="G243" s="151"/>
      <c r="H243" s="75">
        <v>0</v>
      </c>
      <c r="I243" s="124"/>
      <c r="J243" s="124"/>
      <c r="K243" s="124">
        <v>0</v>
      </c>
      <c r="L243" s="151"/>
      <c r="M243" s="75">
        <v>0</v>
      </c>
      <c r="N243" s="124"/>
      <c r="O243" s="124"/>
      <c r="P243" s="124">
        <v>0</v>
      </c>
      <c r="Q243" s="151"/>
    </row>
    <row r="244" spans="1:17" ht="34.5" customHeight="1">
      <c r="A244" s="13" t="s">
        <v>147</v>
      </c>
      <c r="B244" s="65" t="s">
        <v>213</v>
      </c>
      <c r="C244" s="95">
        <v>100</v>
      </c>
      <c r="D244" s="153"/>
      <c r="E244" s="153"/>
      <c r="F244" s="153">
        <v>100</v>
      </c>
      <c r="G244" s="154"/>
      <c r="H244" s="75">
        <v>0</v>
      </c>
      <c r="I244" s="124"/>
      <c r="J244" s="124"/>
      <c r="K244" s="124">
        <v>0</v>
      </c>
      <c r="L244" s="154"/>
      <c r="M244" s="75">
        <v>0</v>
      </c>
      <c r="N244" s="124"/>
      <c r="O244" s="124"/>
      <c r="P244" s="124">
        <v>0</v>
      </c>
      <c r="Q244" s="154"/>
    </row>
    <row r="245" spans="1:17" ht="37.5" customHeight="1">
      <c r="A245" s="11" t="s">
        <v>148</v>
      </c>
      <c r="B245" s="52" t="s">
        <v>245</v>
      </c>
      <c r="C245" s="75">
        <v>15</v>
      </c>
      <c r="D245" s="124"/>
      <c r="E245" s="124"/>
      <c r="F245" s="124">
        <v>15</v>
      </c>
      <c r="G245" s="151"/>
      <c r="H245" s="75">
        <v>0</v>
      </c>
      <c r="I245" s="124"/>
      <c r="J245" s="124"/>
      <c r="K245" s="124">
        <v>0</v>
      </c>
      <c r="L245" s="151"/>
      <c r="M245" s="75">
        <v>0</v>
      </c>
      <c r="N245" s="124"/>
      <c r="O245" s="124"/>
      <c r="P245" s="124">
        <v>0</v>
      </c>
      <c r="Q245" s="151"/>
    </row>
    <row r="246" spans="1:17" ht="24.75" customHeight="1">
      <c r="A246" s="11" t="s">
        <v>83</v>
      </c>
      <c r="B246" s="304" t="s">
        <v>335</v>
      </c>
      <c r="C246" s="338">
        <f>C247+C249+C251+C253+C256+C258</f>
        <v>1100</v>
      </c>
      <c r="D246" s="339"/>
      <c r="E246" s="339"/>
      <c r="F246" s="340">
        <f>F247+F249+F251+F253+F256+F258</f>
        <v>1100</v>
      </c>
      <c r="G246" s="341"/>
      <c r="H246" s="338">
        <f>H247+H249+H251+H253+H256+H258</f>
        <v>91.07</v>
      </c>
      <c r="I246" s="339"/>
      <c r="J246" s="339"/>
      <c r="K246" s="340">
        <f>K247+K249+K251+K253+K256+K258</f>
        <v>91.07</v>
      </c>
      <c r="L246" s="341"/>
      <c r="M246" s="338">
        <f>M247+M249+M251+M253+M256+M258</f>
        <v>91.07</v>
      </c>
      <c r="N246" s="339"/>
      <c r="O246" s="339"/>
      <c r="P246" s="340">
        <f>P247+P249+P251+P253+P256+P258</f>
        <v>91.07</v>
      </c>
      <c r="Q246" s="151"/>
    </row>
    <row r="247" spans="1:17" ht="34.5" customHeight="1">
      <c r="A247" s="11" t="s">
        <v>132</v>
      </c>
      <c r="B247" s="53" t="s">
        <v>215</v>
      </c>
      <c r="C247" s="78">
        <f>C248</f>
        <v>50</v>
      </c>
      <c r="D247" s="88"/>
      <c r="E247" s="88"/>
      <c r="F247" s="88">
        <f>F248</f>
        <v>50</v>
      </c>
      <c r="G247" s="151"/>
      <c r="H247" s="78">
        <f>H248</f>
        <v>0</v>
      </c>
      <c r="I247" s="88"/>
      <c r="J247" s="88"/>
      <c r="K247" s="88">
        <f>K248</f>
        <v>0</v>
      </c>
      <c r="L247" s="151"/>
      <c r="M247" s="78">
        <f>M248</f>
        <v>0</v>
      </c>
      <c r="N247" s="88"/>
      <c r="O247" s="88"/>
      <c r="P247" s="88">
        <f>P248</f>
        <v>0</v>
      </c>
      <c r="Q247" s="151"/>
    </row>
    <row r="248" spans="1:17" ht="36.75" customHeight="1">
      <c r="A248" s="11" t="s">
        <v>133</v>
      </c>
      <c r="B248" s="52" t="s">
        <v>214</v>
      </c>
      <c r="C248" s="75">
        <v>50</v>
      </c>
      <c r="D248" s="124"/>
      <c r="E248" s="124"/>
      <c r="F248" s="124">
        <v>50</v>
      </c>
      <c r="G248" s="151"/>
      <c r="H248" s="75">
        <v>0</v>
      </c>
      <c r="I248" s="124"/>
      <c r="J248" s="124"/>
      <c r="K248" s="124">
        <v>0</v>
      </c>
      <c r="L248" s="151"/>
      <c r="M248" s="75">
        <v>0</v>
      </c>
      <c r="N248" s="124"/>
      <c r="O248" s="124"/>
      <c r="P248" s="124">
        <v>0</v>
      </c>
      <c r="Q248" s="151"/>
    </row>
    <row r="249" spans="1:17" ht="26.25" customHeight="1">
      <c r="A249" s="11" t="s">
        <v>103</v>
      </c>
      <c r="B249" s="53" t="s">
        <v>216</v>
      </c>
      <c r="C249" s="78">
        <f>C250</f>
        <v>160</v>
      </c>
      <c r="D249" s="88"/>
      <c r="E249" s="88"/>
      <c r="F249" s="88">
        <f>F250</f>
        <v>160</v>
      </c>
      <c r="G249" s="151"/>
      <c r="H249" s="78">
        <f>H250</f>
        <v>0</v>
      </c>
      <c r="I249" s="88"/>
      <c r="J249" s="88"/>
      <c r="K249" s="88">
        <f>K250</f>
        <v>0</v>
      </c>
      <c r="L249" s="151"/>
      <c r="M249" s="78">
        <f>M250</f>
        <v>0</v>
      </c>
      <c r="N249" s="88"/>
      <c r="O249" s="88"/>
      <c r="P249" s="88">
        <f>P250</f>
        <v>0</v>
      </c>
      <c r="Q249" s="151"/>
    </row>
    <row r="250" spans="1:17" ht="48.75" customHeight="1">
      <c r="A250" s="11" t="s">
        <v>118</v>
      </c>
      <c r="B250" s="52" t="s">
        <v>217</v>
      </c>
      <c r="C250" s="75">
        <v>160</v>
      </c>
      <c r="D250" s="124"/>
      <c r="E250" s="124"/>
      <c r="F250" s="124">
        <v>160</v>
      </c>
      <c r="G250" s="151"/>
      <c r="H250" s="75">
        <v>0</v>
      </c>
      <c r="I250" s="124"/>
      <c r="J250" s="124"/>
      <c r="K250" s="124">
        <v>0</v>
      </c>
      <c r="L250" s="151"/>
      <c r="M250" s="75">
        <v>0</v>
      </c>
      <c r="N250" s="124"/>
      <c r="O250" s="124"/>
      <c r="P250" s="124">
        <v>0</v>
      </c>
      <c r="Q250" s="151"/>
    </row>
    <row r="251" spans="1:17" ht="26.25" customHeight="1">
      <c r="A251" s="11" t="s">
        <v>130</v>
      </c>
      <c r="B251" s="53" t="s">
        <v>218</v>
      </c>
      <c r="C251" s="78">
        <f>C252</f>
        <v>90</v>
      </c>
      <c r="D251" s="88"/>
      <c r="E251" s="88"/>
      <c r="F251" s="88">
        <f>F252</f>
        <v>90</v>
      </c>
      <c r="G251" s="151"/>
      <c r="H251" s="78">
        <f>H252</f>
        <v>0</v>
      </c>
      <c r="I251" s="88"/>
      <c r="J251" s="88"/>
      <c r="K251" s="88">
        <f>K252</f>
        <v>0</v>
      </c>
      <c r="L251" s="151"/>
      <c r="M251" s="78">
        <f>M252</f>
        <v>0</v>
      </c>
      <c r="N251" s="88"/>
      <c r="O251" s="88"/>
      <c r="P251" s="88">
        <f>P252</f>
        <v>0</v>
      </c>
      <c r="Q251" s="151"/>
    </row>
    <row r="252" spans="1:17" ht="48.75" customHeight="1">
      <c r="A252" s="11" t="s">
        <v>111</v>
      </c>
      <c r="B252" s="52" t="s">
        <v>217</v>
      </c>
      <c r="C252" s="75">
        <v>90</v>
      </c>
      <c r="D252" s="124"/>
      <c r="E252" s="124"/>
      <c r="F252" s="124">
        <v>90</v>
      </c>
      <c r="G252" s="151"/>
      <c r="H252" s="75">
        <v>0</v>
      </c>
      <c r="I252" s="124"/>
      <c r="J252" s="124"/>
      <c r="K252" s="124">
        <v>0</v>
      </c>
      <c r="L252" s="151"/>
      <c r="M252" s="75">
        <v>0</v>
      </c>
      <c r="N252" s="124"/>
      <c r="O252" s="124"/>
      <c r="P252" s="124">
        <v>0</v>
      </c>
      <c r="Q252" s="151"/>
    </row>
    <row r="253" spans="1:17" ht="37.5" customHeight="1">
      <c r="A253" s="11" t="s">
        <v>116</v>
      </c>
      <c r="B253" s="53" t="s">
        <v>219</v>
      </c>
      <c r="C253" s="78">
        <f>C254+C255</f>
        <v>109</v>
      </c>
      <c r="D253" s="88"/>
      <c r="E253" s="88"/>
      <c r="F253" s="88">
        <f>F254+F255</f>
        <v>109</v>
      </c>
      <c r="G253" s="151"/>
      <c r="H253" s="78">
        <f>H254+H255</f>
        <v>0</v>
      </c>
      <c r="I253" s="88"/>
      <c r="J253" s="88"/>
      <c r="K253" s="88">
        <f>K254+K255</f>
        <v>0</v>
      </c>
      <c r="L253" s="151"/>
      <c r="M253" s="78">
        <f>M254+M255</f>
        <v>0</v>
      </c>
      <c r="N253" s="88"/>
      <c r="O253" s="88"/>
      <c r="P253" s="88">
        <f>P254+P255</f>
        <v>0</v>
      </c>
      <c r="Q253" s="151"/>
    </row>
    <row r="254" spans="1:17" ht="39" customHeight="1">
      <c r="A254" s="11" t="s">
        <v>112</v>
      </c>
      <c r="B254" s="52" t="s">
        <v>220</v>
      </c>
      <c r="C254" s="75">
        <v>15</v>
      </c>
      <c r="D254" s="124"/>
      <c r="E254" s="124"/>
      <c r="F254" s="124">
        <v>15</v>
      </c>
      <c r="G254" s="151"/>
      <c r="H254" s="75">
        <v>0</v>
      </c>
      <c r="I254" s="124"/>
      <c r="J254" s="124"/>
      <c r="K254" s="124">
        <v>0</v>
      </c>
      <c r="L254" s="151"/>
      <c r="M254" s="75">
        <v>0</v>
      </c>
      <c r="N254" s="124"/>
      <c r="O254" s="124"/>
      <c r="P254" s="124">
        <v>0</v>
      </c>
      <c r="Q254" s="151"/>
    </row>
    <row r="255" spans="1:17" ht="27" customHeight="1">
      <c r="A255" s="11" t="s">
        <v>146</v>
      </c>
      <c r="B255" s="52" t="s">
        <v>221</v>
      </c>
      <c r="C255" s="75">
        <v>94</v>
      </c>
      <c r="D255" s="124"/>
      <c r="E255" s="124"/>
      <c r="F255" s="124">
        <v>94</v>
      </c>
      <c r="G255" s="151"/>
      <c r="H255" s="75">
        <v>0</v>
      </c>
      <c r="I255" s="124"/>
      <c r="J255" s="124"/>
      <c r="K255" s="124">
        <v>0</v>
      </c>
      <c r="L255" s="151"/>
      <c r="M255" s="75">
        <v>0</v>
      </c>
      <c r="N255" s="124"/>
      <c r="O255" s="124"/>
      <c r="P255" s="124">
        <v>0</v>
      </c>
      <c r="Q255" s="151"/>
    </row>
    <row r="256" spans="1:17" ht="25.5" customHeight="1">
      <c r="A256" s="11" t="s">
        <v>117</v>
      </c>
      <c r="B256" s="53" t="s">
        <v>222</v>
      </c>
      <c r="C256" s="78">
        <f>C257</f>
        <v>24</v>
      </c>
      <c r="D256" s="88"/>
      <c r="E256" s="88"/>
      <c r="F256" s="88">
        <f>F257</f>
        <v>24</v>
      </c>
      <c r="G256" s="151"/>
      <c r="H256" s="78">
        <f>H257</f>
        <v>0</v>
      </c>
      <c r="I256" s="88"/>
      <c r="J256" s="88"/>
      <c r="K256" s="88">
        <f>K257</f>
        <v>0</v>
      </c>
      <c r="L256" s="151"/>
      <c r="M256" s="78">
        <f>M257</f>
        <v>0</v>
      </c>
      <c r="N256" s="88"/>
      <c r="O256" s="88"/>
      <c r="P256" s="88">
        <f>P257</f>
        <v>0</v>
      </c>
      <c r="Q256" s="151"/>
    </row>
    <row r="257" spans="1:17" ht="36" customHeight="1">
      <c r="A257" s="11" t="s">
        <v>145</v>
      </c>
      <c r="B257" s="52" t="s">
        <v>223</v>
      </c>
      <c r="C257" s="75">
        <v>24</v>
      </c>
      <c r="D257" s="124"/>
      <c r="E257" s="124"/>
      <c r="F257" s="124">
        <v>24</v>
      </c>
      <c r="G257" s="151"/>
      <c r="H257" s="75">
        <v>0</v>
      </c>
      <c r="I257" s="124"/>
      <c r="J257" s="124"/>
      <c r="K257" s="124">
        <v>0</v>
      </c>
      <c r="L257" s="151"/>
      <c r="M257" s="75">
        <v>0</v>
      </c>
      <c r="N257" s="124"/>
      <c r="O257" s="124"/>
      <c r="P257" s="124">
        <v>0</v>
      </c>
      <c r="Q257" s="151"/>
    </row>
    <row r="258" spans="1:17" ht="24.75" customHeight="1">
      <c r="A258" s="11" t="s">
        <v>131</v>
      </c>
      <c r="B258" s="53" t="s">
        <v>224</v>
      </c>
      <c r="C258" s="78">
        <f>C259+C260+C261+C262</f>
        <v>667</v>
      </c>
      <c r="D258" s="88"/>
      <c r="E258" s="88"/>
      <c r="F258" s="88">
        <f>F259+F260+F261+F262</f>
        <v>667</v>
      </c>
      <c r="G258" s="151"/>
      <c r="H258" s="78">
        <f>H259+H260+H261+H262</f>
        <v>91.07</v>
      </c>
      <c r="I258" s="88"/>
      <c r="J258" s="88"/>
      <c r="K258" s="88">
        <f>K259+K260+K261+K262</f>
        <v>91.07</v>
      </c>
      <c r="L258" s="151"/>
      <c r="M258" s="78">
        <f>M259+M260+M261+M262</f>
        <v>91.07</v>
      </c>
      <c r="N258" s="88"/>
      <c r="O258" s="88"/>
      <c r="P258" s="88">
        <f>P259+P260+P261+P262</f>
        <v>91.07</v>
      </c>
      <c r="Q258" s="151"/>
    </row>
    <row r="259" spans="1:17" ht="24" customHeight="1">
      <c r="A259" s="11" t="s">
        <v>51</v>
      </c>
      <c r="B259" s="52" t="s">
        <v>225</v>
      </c>
      <c r="C259" s="75">
        <v>115</v>
      </c>
      <c r="D259" s="124"/>
      <c r="E259" s="124"/>
      <c r="F259" s="124">
        <v>115</v>
      </c>
      <c r="G259" s="151"/>
      <c r="H259" s="75">
        <v>0</v>
      </c>
      <c r="I259" s="124"/>
      <c r="J259" s="124"/>
      <c r="K259" s="124">
        <v>0</v>
      </c>
      <c r="L259" s="151"/>
      <c r="M259" s="75">
        <v>0</v>
      </c>
      <c r="N259" s="124"/>
      <c r="O259" s="124"/>
      <c r="P259" s="124">
        <v>0</v>
      </c>
      <c r="Q259" s="151"/>
    </row>
    <row r="260" spans="1:17" ht="36" customHeight="1">
      <c r="A260" s="11" t="s">
        <v>226</v>
      </c>
      <c r="B260" s="52" t="s">
        <v>227</v>
      </c>
      <c r="C260" s="75">
        <v>136</v>
      </c>
      <c r="D260" s="124"/>
      <c r="E260" s="124"/>
      <c r="F260" s="124">
        <v>136</v>
      </c>
      <c r="G260" s="151"/>
      <c r="H260" s="75">
        <v>0</v>
      </c>
      <c r="I260" s="124"/>
      <c r="J260" s="124"/>
      <c r="K260" s="124">
        <v>0</v>
      </c>
      <c r="L260" s="151"/>
      <c r="M260" s="75">
        <v>0</v>
      </c>
      <c r="N260" s="124"/>
      <c r="O260" s="124"/>
      <c r="P260" s="124">
        <v>0</v>
      </c>
      <c r="Q260" s="151"/>
    </row>
    <row r="261" spans="1:17" ht="26.25" customHeight="1">
      <c r="A261" s="11" t="s">
        <v>228</v>
      </c>
      <c r="B261" s="52" t="s">
        <v>229</v>
      </c>
      <c r="C261" s="75">
        <v>98</v>
      </c>
      <c r="D261" s="124"/>
      <c r="E261" s="124"/>
      <c r="F261" s="124">
        <v>98</v>
      </c>
      <c r="G261" s="151"/>
      <c r="H261" s="75">
        <v>91.07</v>
      </c>
      <c r="I261" s="124"/>
      <c r="J261" s="124"/>
      <c r="K261" s="124">
        <v>91.07</v>
      </c>
      <c r="L261" s="151"/>
      <c r="M261" s="75">
        <v>91.07</v>
      </c>
      <c r="N261" s="124"/>
      <c r="O261" s="124"/>
      <c r="P261" s="124">
        <v>91.07</v>
      </c>
      <c r="Q261" s="151"/>
    </row>
    <row r="262" spans="1:17" ht="26.25" customHeight="1" thickBot="1">
      <c r="A262" s="12" t="s">
        <v>230</v>
      </c>
      <c r="B262" s="50" t="s">
        <v>231</v>
      </c>
      <c r="C262" s="219">
        <v>318</v>
      </c>
      <c r="D262" s="220"/>
      <c r="E262" s="220"/>
      <c r="F262" s="220">
        <v>318</v>
      </c>
      <c r="G262" s="195"/>
      <c r="H262" s="84">
        <v>0</v>
      </c>
      <c r="I262" s="131"/>
      <c r="J262" s="131"/>
      <c r="K262" s="131">
        <v>0</v>
      </c>
      <c r="L262" s="152"/>
      <c r="M262" s="84">
        <v>0</v>
      </c>
      <c r="N262" s="131"/>
      <c r="O262" s="131"/>
      <c r="P262" s="131">
        <v>0</v>
      </c>
      <c r="Q262" s="152"/>
    </row>
    <row r="263" spans="1:17" ht="81" customHeight="1" thickBot="1">
      <c r="A263" s="42" t="s">
        <v>232</v>
      </c>
      <c r="B263" s="64" t="s">
        <v>310</v>
      </c>
      <c r="C263" s="98">
        <f>C264+C269</f>
        <v>800</v>
      </c>
      <c r="D263" s="119"/>
      <c r="E263" s="206"/>
      <c r="F263" s="119">
        <f>F264+F269</f>
        <v>800</v>
      </c>
      <c r="G263" s="200"/>
      <c r="H263" s="98">
        <f>H264+H269</f>
        <v>102.9</v>
      </c>
      <c r="I263" s="119"/>
      <c r="J263" s="206"/>
      <c r="K263" s="119">
        <f>K264+K269</f>
        <v>102.9</v>
      </c>
      <c r="L263" s="200"/>
      <c r="M263" s="98">
        <f>M264+M269</f>
        <v>0</v>
      </c>
      <c r="N263" s="119"/>
      <c r="O263" s="206"/>
      <c r="P263" s="119">
        <f>P264+P269</f>
        <v>0</v>
      </c>
      <c r="Q263" s="200"/>
    </row>
    <row r="264" spans="1:256" s="96" customFormat="1" ht="27.75" customHeight="1">
      <c r="A264" s="17" t="s">
        <v>268</v>
      </c>
      <c r="B264" s="337" t="s">
        <v>90</v>
      </c>
      <c r="C264" s="342">
        <f>C265</f>
        <v>250</v>
      </c>
      <c r="D264" s="343"/>
      <c r="E264" s="343"/>
      <c r="F264" s="343">
        <f>F265</f>
        <v>250</v>
      </c>
      <c r="G264" s="344"/>
      <c r="H264" s="334">
        <f>H265</f>
        <v>0</v>
      </c>
      <c r="I264" s="335"/>
      <c r="J264" s="335"/>
      <c r="K264" s="335">
        <f>K265</f>
        <v>0</v>
      </c>
      <c r="L264" s="336"/>
      <c r="M264" s="334">
        <f>M265</f>
        <v>0</v>
      </c>
      <c r="N264" s="335"/>
      <c r="O264" s="335"/>
      <c r="P264" s="335">
        <f>P265</f>
        <v>0</v>
      </c>
      <c r="Q264" s="175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17" ht="24" customHeight="1">
      <c r="A265" s="222" t="s">
        <v>132</v>
      </c>
      <c r="B265" s="110" t="s">
        <v>311</v>
      </c>
      <c r="C265" s="208">
        <f>C266+C267+C268</f>
        <v>250</v>
      </c>
      <c r="D265" s="209"/>
      <c r="E265" s="209"/>
      <c r="F265" s="209">
        <f>F266+F267+F268</f>
        <v>250</v>
      </c>
      <c r="G265" s="156"/>
      <c r="H265" s="208">
        <f>H266+H267+H268</f>
        <v>0</v>
      </c>
      <c r="I265" s="209"/>
      <c r="J265" s="209"/>
      <c r="K265" s="209">
        <f>K266+K267+K268</f>
        <v>0</v>
      </c>
      <c r="L265" s="156"/>
      <c r="M265" s="208">
        <f>M266+M267+M268</f>
        <v>0</v>
      </c>
      <c r="N265" s="209"/>
      <c r="O265" s="209"/>
      <c r="P265" s="209">
        <f>P266+P267+P268</f>
        <v>0</v>
      </c>
      <c r="Q265" s="156"/>
    </row>
    <row r="266" spans="1:17" ht="26.25" customHeight="1">
      <c r="A266" s="11" t="s">
        <v>133</v>
      </c>
      <c r="B266" s="52" t="s">
        <v>312</v>
      </c>
      <c r="C266" s="75">
        <v>90</v>
      </c>
      <c r="D266" s="124"/>
      <c r="E266" s="124"/>
      <c r="F266" s="124">
        <v>90</v>
      </c>
      <c r="G266" s="151"/>
      <c r="H266" s="75">
        <v>0</v>
      </c>
      <c r="I266" s="124"/>
      <c r="J266" s="124"/>
      <c r="K266" s="124">
        <v>0</v>
      </c>
      <c r="L266" s="151"/>
      <c r="M266" s="75">
        <v>0</v>
      </c>
      <c r="N266" s="124"/>
      <c r="O266" s="124"/>
      <c r="P266" s="124">
        <v>0</v>
      </c>
      <c r="Q266" s="151"/>
    </row>
    <row r="267" spans="1:17" ht="35.25" customHeight="1">
      <c r="A267" s="11" t="s">
        <v>134</v>
      </c>
      <c r="B267" s="52" t="s">
        <v>313</v>
      </c>
      <c r="C267" s="75">
        <v>70</v>
      </c>
      <c r="D267" s="124"/>
      <c r="E267" s="124"/>
      <c r="F267" s="124">
        <v>70</v>
      </c>
      <c r="G267" s="151"/>
      <c r="H267" s="75">
        <v>0</v>
      </c>
      <c r="I267" s="124"/>
      <c r="J267" s="124"/>
      <c r="K267" s="124">
        <v>0</v>
      </c>
      <c r="L267" s="151"/>
      <c r="M267" s="75">
        <v>0</v>
      </c>
      <c r="N267" s="124"/>
      <c r="O267" s="124"/>
      <c r="P267" s="124">
        <v>0</v>
      </c>
      <c r="Q267" s="151"/>
    </row>
    <row r="268" spans="1:17" ht="51" customHeight="1">
      <c r="A268" s="13" t="s">
        <v>104</v>
      </c>
      <c r="B268" s="65" t="s">
        <v>314</v>
      </c>
      <c r="C268" s="95">
        <v>90</v>
      </c>
      <c r="D268" s="153"/>
      <c r="E268" s="153"/>
      <c r="F268" s="153">
        <v>90</v>
      </c>
      <c r="G268" s="154"/>
      <c r="H268" s="95">
        <v>0</v>
      </c>
      <c r="I268" s="153"/>
      <c r="J268" s="153"/>
      <c r="K268" s="153">
        <v>0</v>
      </c>
      <c r="L268" s="154"/>
      <c r="M268" s="95">
        <v>0</v>
      </c>
      <c r="N268" s="153"/>
      <c r="O268" s="153"/>
      <c r="P268" s="153">
        <v>0</v>
      </c>
      <c r="Q268" s="154"/>
    </row>
    <row r="269" spans="1:17" ht="39.75" customHeight="1">
      <c r="A269" s="223" t="s">
        <v>307</v>
      </c>
      <c r="B269" s="345" t="s">
        <v>308</v>
      </c>
      <c r="C269" s="346">
        <f>C270</f>
        <v>550</v>
      </c>
      <c r="D269" s="347"/>
      <c r="E269" s="347"/>
      <c r="F269" s="347">
        <f>F270</f>
        <v>550</v>
      </c>
      <c r="G269" s="348"/>
      <c r="H269" s="346">
        <f>H270</f>
        <v>102.9</v>
      </c>
      <c r="I269" s="347"/>
      <c r="J269" s="347"/>
      <c r="K269" s="347">
        <f>K270</f>
        <v>102.9</v>
      </c>
      <c r="L269" s="348"/>
      <c r="M269" s="346">
        <f>M270</f>
        <v>0</v>
      </c>
      <c r="N269" s="347"/>
      <c r="O269" s="347"/>
      <c r="P269" s="347">
        <f>P270</f>
        <v>0</v>
      </c>
      <c r="Q269" s="195"/>
    </row>
    <row r="270" spans="1:17" ht="39" customHeight="1" thickBot="1">
      <c r="A270" s="113" t="s">
        <v>132</v>
      </c>
      <c r="B270" s="50" t="s">
        <v>89</v>
      </c>
      <c r="C270" s="84">
        <v>550</v>
      </c>
      <c r="D270" s="131"/>
      <c r="E270" s="131"/>
      <c r="F270" s="131">
        <v>550</v>
      </c>
      <c r="G270" s="152"/>
      <c r="H270" s="84">
        <v>102.9</v>
      </c>
      <c r="I270" s="131"/>
      <c r="J270" s="131"/>
      <c r="K270" s="131">
        <v>102.9</v>
      </c>
      <c r="L270" s="152"/>
      <c r="M270" s="84">
        <v>0</v>
      </c>
      <c r="N270" s="131"/>
      <c r="O270" s="131"/>
      <c r="P270" s="131">
        <v>0</v>
      </c>
      <c r="Q270" s="152"/>
    </row>
    <row r="271" spans="1:17" ht="76.5" customHeight="1" thickBot="1">
      <c r="A271" s="115" t="s">
        <v>233</v>
      </c>
      <c r="B271" s="64" t="s">
        <v>234</v>
      </c>
      <c r="C271" s="98">
        <f>C272+C273</f>
        <v>2000</v>
      </c>
      <c r="D271" s="119"/>
      <c r="E271" s="119"/>
      <c r="F271" s="119">
        <f>F272+F273</f>
        <v>2000</v>
      </c>
      <c r="G271" s="200"/>
      <c r="H271" s="98">
        <f>H272+H273</f>
        <v>274</v>
      </c>
      <c r="I271" s="119"/>
      <c r="J271" s="119"/>
      <c r="K271" s="119">
        <f>K272+K273</f>
        <v>274</v>
      </c>
      <c r="L271" s="200"/>
      <c r="M271" s="98">
        <f>M272+M273</f>
        <v>0</v>
      </c>
      <c r="N271" s="119"/>
      <c r="O271" s="119"/>
      <c r="P271" s="119">
        <f>P272+P273</f>
        <v>0</v>
      </c>
      <c r="Q271" s="200"/>
    </row>
    <row r="272" spans="1:17" ht="17.25" customHeight="1">
      <c r="A272" s="112" t="s">
        <v>132</v>
      </c>
      <c r="B272" s="114" t="s">
        <v>235</v>
      </c>
      <c r="C272" s="173">
        <v>1900</v>
      </c>
      <c r="D272" s="174"/>
      <c r="E272" s="174"/>
      <c r="F272" s="174">
        <v>1900</v>
      </c>
      <c r="G272" s="175"/>
      <c r="H272" s="173">
        <v>274</v>
      </c>
      <c r="I272" s="204"/>
      <c r="J272" s="204"/>
      <c r="K272" s="174">
        <v>274</v>
      </c>
      <c r="L272" s="175"/>
      <c r="M272" s="173">
        <v>0</v>
      </c>
      <c r="N272" s="174"/>
      <c r="O272" s="174"/>
      <c r="P272" s="174">
        <v>0</v>
      </c>
      <c r="Q272" s="175"/>
    </row>
    <row r="273" spans="1:17" ht="18" customHeight="1">
      <c r="A273" s="55" t="s">
        <v>103</v>
      </c>
      <c r="B273" s="52" t="s">
        <v>236</v>
      </c>
      <c r="C273" s="75">
        <v>100</v>
      </c>
      <c r="D273" s="124"/>
      <c r="E273" s="124"/>
      <c r="F273" s="124">
        <v>100</v>
      </c>
      <c r="G273" s="151"/>
      <c r="H273" s="75">
        <v>0</v>
      </c>
      <c r="I273" s="124"/>
      <c r="J273" s="124"/>
      <c r="K273" s="124">
        <v>0</v>
      </c>
      <c r="L273" s="151"/>
      <c r="M273" s="75">
        <v>0</v>
      </c>
      <c r="N273" s="124"/>
      <c r="O273" s="124"/>
      <c r="P273" s="124">
        <v>0</v>
      </c>
      <c r="Q273" s="151"/>
    </row>
    <row r="274" spans="1:17" ht="101.25" customHeight="1" thickBot="1">
      <c r="A274" s="320" t="s">
        <v>237</v>
      </c>
      <c r="B274" s="321" t="s">
        <v>340</v>
      </c>
      <c r="C274" s="316">
        <f>C275+C281+C283</f>
        <v>48253.520000000004</v>
      </c>
      <c r="D274" s="317"/>
      <c r="E274" s="317">
        <f>E275+E281+E283</f>
        <v>33550.4</v>
      </c>
      <c r="F274" s="317">
        <f>F275+F281+F283</f>
        <v>14703.119999999999</v>
      </c>
      <c r="G274" s="172"/>
      <c r="H274" s="322">
        <f>H275+H281+H283</f>
        <v>23.718</v>
      </c>
      <c r="I274" s="323"/>
      <c r="J274" s="323">
        <f>J275+J281+J283</f>
        <v>0</v>
      </c>
      <c r="K274" s="323">
        <f>K275+K281+K283</f>
        <v>23.718</v>
      </c>
      <c r="L274" s="172"/>
      <c r="M274" s="322">
        <f>M275+M281+M283</f>
        <v>23.718</v>
      </c>
      <c r="N274" s="323"/>
      <c r="O274" s="323">
        <f>O275+O281+O283</f>
        <v>0</v>
      </c>
      <c r="P274" s="323">
        <f>P275+P281+P283</f>
        <v>23.718</v>
      </c>
      <c r="Q274" s="172"/>
    </row>
    <row r="275" spans="1:17" ht="25.5" customHeight="1">
      <c r="A275" s="17" t="s">
        <v>132</v>
      </c>
      <c r="B275" s="221" t="s">
        <v>246</v>
      </c>
      <c r="C275" s="203">
        <f>C276+C277+C278+C279+C280</f>
        <v>37185.32</v>
      </c>
      <c r="D275" s="204"/>
      <c r="E275" s="204">
        <f>E276+E277+E278+E279+E280</f>
        <v>25667.66</v>
      </c>
      <c r="F275" s="204">
        <f>F276+F277+F278+F279+F280</f>
        <v>11517.66</v>
      </c>
      <c r="G275" s="175"/>
      <c r="H275" s="203">
        <f>H276+H277+H278+H279+H280</f>
        <v>0</v>
      </c>
      <c r="I275" s="204"/>
      <c r="J275" s="204">
        <f>J276+J277+J278+J279+J280</f>
        <v>0</v>
      </c>
      <c r="K275" s="204">
        <f>K276+K277+K278+K279+K280</f>
        <v>0</v>
      </c>
      <c r="L275" s="175"/>
      <c r="M275" s="203">
        <f>M276+M277+M278+M279+M280</f>
        <v>0</v>
      </c>
      <c r="N275" s="204"/>
      <c r="O275" s="204">
        <f>O276+O277+O278+O279+O280</f>
        <v>0</v>
      </c>
      <c r="P275" s="204">
        <f>P276+P277+P278+P279+P280</f>
        <v>0</v>
      </c>
      <c r="Q275" s="175"/>
    </row>
    <row r="276" spans="1:17" ht="41.25" customHeight="1">
      <c r="A276" s="13" t="s">
        <v>133</v>
      </c>
      <c r="B276" s="65" t="s">
        <v>247</v>
      </c>
      <c r="C276" s="95">
        <v>731.52</v>
      </c>
      <c r="D276" s="153"/>
      <c r="E276" s="153"/>
      <c r="F276" s="153">
        <v>731.52</v>
      </c>
      <c r="G276" s="154"/>
      <c r="H276" s="95">
        <v>0</v>
      </c>
      <c r="I276" s="153"/>
      <c r="J276" s="153"/>
      <c r="K276" s="153">
        <v>0</v>
      </c>
      <c r="L276" s="154"/>
      <c r="M276" s="95">
        <v>0</v>
      </c>
      <c r="N276" s="153"/>
      <c r="O276" s="153"/>
      <c r="P276" s="153">
        <v>0</v>
      </c>
      <c r="Q276" s="154"/>
    </row>
    <row r="277" spans="1:17" ht="75" customHeight="1">
      <c r="A277" s="13" t="s">
        <v>134</v>
      </c>
      <c r="B277" s="65" t="s">
        <v>248</v>
      </c>
      <c r="C277" s="95">
        <v>33645</v>
      </c>
      <c r="D277" s="153"/>
      <c r="E277" s="153">
        <v>23551.5</v>
      </c>
      <c r="F277" s="153">
        <v>10093.5</v>
      </c>
      <c r="G277" s="154"/>
      <c r="H277" s="95">
        <v>0</v>
      </c>
      <c r="I277" s="153"/>
      <c r="J277" s="153">
        <v>0</v>
      </c>
      <c r="K277" s="153">
        <v>0</v>
      </c>
      <c r="L277" s="154"/>
      <c r="M277" s="95">
        <v>0</v>
      </c>
      <c r="N277" s="153"/>
      <c r="O277" s="153">
        <v>0</v>
      </c>
      <c r="P277" s="153">
        <v>0</v>
      </c>
      <c r="Q277" s="154"/>
    </row>
    <row r="278" spans="1:17" ht="47.25" customHeight="1">
      <c r="A278" s="13" t="s">
        <v>104</v>
      </c>
      <c r="B278" s="65" t="s">
        <v>249</v>
      </c>
      <c r="C278" s="95">
        <v>500</v>
      </c>
      <c r="D278" s="153"/>
      <c r="E278" s="153">
        <v>350</v>
      </c>
      <c r="F278" s="153">
        <v>150</v>
      </c>
      <c r="G278" s="154"/>
      <c r="H278" s="95">
        <v>0</v>
      </c>
      <c r="I278" s="153"/>
      <c r="J278" s="153">
        <v>0</v>
      </c>
      <c r="K278" s="153">
        <v>0</v>
      </c>
      <c r="L278" s="154"/>
      <c r="M278" s="95">
        <v>0</v>
      </c>
      <c r="N278" s="153"/>
      <c r="O278" s="153">
        <v>0</v>
      </c>
      <c r="P278" s="153">
        <v>0</v>
      </c>
      <c r="Q278" s="154"/>
    </row>
    <row r="279" spans="1:17" ht="15.75" customHeight="1">
      <c r="A279" s="13" t="s">
        <v>113</v>
      </c>
      <c r="B279" s="65" t="s">
        <v>250</v>
      </c>
      <c r="C279" s="95">
        <v>1808.8</v>
      </c>
      <c r="D279" s="153"/>
      <c r="E279" s="153">
        <v>1266.16</v>
      </c>
      <c r="F279" s="153">
        <v>542.64</v>
      </c>
      <c r="G279" s="154"/>
      <c r="H279" s="95">
        <v>0</v>
      </c>
      <c r="I279" s="153"/>
      <c r="J279" s="153">
        <v>0</v>
      </c>
      <c r="K279" s="153">
        <v>0</v>
      </c>
      <c r="L279" s="154"/>
      <c r="M279" s="95">
        <v>0</v>
      </c>
      <c r="N279" s="153"/>
      <c r="O279" s="153">
        <v>0</v>
      </c>
      <c r="P279" s="153">
        <v>0</v>
      </c>
      <c r="Q279" s="154"/>
    </row>
    <row r="280" spans="1:17" ht="15" customHeight="1">
      <c r="A280" s="13" t="s">
        <v>143</v>
      </c>
      <c r="B280" s="65" t="s">
        <v>251</v>
      </c>
      <c r="C280" s="95">
        <v>500</v>
      </c>
      <c r="D280" s="153"/>
      <c r="E280" s="153">
        <v>500</v>
      </c>
      <c r="F280" s="153"/>
      <c r="G280" s="154"/>
      <c r="H280" s="95">
        <v>0</v>
      </c>
      <c r="I280" s="153"/>
      <c r="J280" s="153">
        <v>0</v>
      </c>
      <c r="K280" s="153"/>
      <c r="L280" s="154"/>
      <c r="M280" s="95">
        <v>0</v>
      </c>
      <c r="N280" s="153"/>
      <c r="O280" s="153">
        <v>0</v>
      </c>
      <c r="P280" s="153"/>
      <c r="Q280" s="154"/>
    </row>
    <row r="281" spans="1:17" ht="25.5" customHeight="1">
      <c r="A281" s="13" t="s">
        <v>103</v>
      </c>
      <c r="B281" s="53" t="s">
        <v>309</v>
      </c>
      <c r="C281" s="78">
        <f>C282</f>
        <v>10618.2</v>
      </c>
      <c r="D281" s="88"/>
      <c r="E281" s="88">
        <f>E282</f>
        <v>7432.74</v>
      </c>
      <c r="F281" s="88">
        <f>F282</f>
        <v>3185.46</v>
      </c>
      <c r="G281" s="151"/>
      <c r="H281" s="312">
        <f>H282</f>
        <v>23.718</v>
      </c>
      <c r="I281" s="285"/>
      <c r="J281" s="285">
        <f>J282</f>
        <v>0</v>
      </c>
      <c r="K281" s="285">
        <f>K282</f>
        <v>23.718</v>
      </c>
      <c r="L281" s="151"/>
      <c r="M281" s="312">
        <f>M282</f>
        <v>23.718</v>
      </c>
      <c r="N281" s="285"/>
      <c r="O281" s="285">
        <f>O282</f>
        <v>0</v>
      </c>
      <c r="P281" s="285">
        <f>P282</f>
        <v>23.718</v>
      </c>
      <c r="Q281" s="151"/>
    </row>
    <row r="282" spans="1:17" ht="181.5" customHeight="1">
      <c r="A282" s="13" t="s">
        <v>118</v>
      </c>
      <c r="B282" s="65" t="s">
        <v>252</v>
      </c>
      <c r="C282" s="95">
        <v>10618.2</v>
      </c>
      <c r="D282" s="153"/>
      <c r="E282" s="153">
        <v>7432.74</v>
      </c>
      <c r="F282" s="153">
        <v>3185.46</v>
      </c>
      <c r="G282" s="154"/>
      <c r="H282" s="298">
        <v>23.718</v>
      </c>
      <c r="I282" s="299"/>
      <c r="J282" s="299"/>
      <c r="K282" s="299">
        <v>23.718</v>
      </c>
      <c r="L282" s="154"/>
      <c r="M282" s="298">
        <v>23.718</v>
      </c>
      <c r="N282" s="299"/>
      <c r="O282" s="299"/>
      <c r="P282" s="299">
        <v>23.718</v>
      </c>
      <c r="Q282" s="154"/>
    </row>
    <row r="283" spans="1:17" ht="22.5" customHeight="1">
      <c r="A283" s="13" t="s">
        <v>130</v>
      </c>
      <c r="B283" s="86" t="s">
        <v>253</v>
      </c>
      <c r="C283" s="99">
        <f>C284</f>
        <v>450</v>
      </c>
      <c r="D283" s="122"/>
      <c r="E283" s="122">
        <f>E284</f>
        <v>450</v>
      </c>
      <c r="F283" s="153"/>
      <c r="G283" s="154"/>
      <c r="H283" s="99">
        <f>H284</f>
        <v>0</v>
      </c>
      <c r="I283" s="122"/>
      <c r="J283" s="122">
        <f>J284</f>
        <v>0</v>
      </c>
      <c r="K283" s="153"/>
      <c r="L283" s="154"/>
      <c r="M283" s="99">
        <f>M284</f>
        <v>0</v>
      </c>
      <c r="N283" s="122"/>
      <c r="O283" s="122">
        <f>O284</f>
        <v>0</v>
      </c>
      <c r="P283" s="153"/>
      <c r="Q283" s="154"/>
    </row>
    <row r="284" spans="1:17" ht="63" customHeight="1" thickBot="1">
      <c r="A284" s="223" t="s">
        <v>111</v>
      </c>
      <c r="B284" s="259" t="s">
        <v>254</v>
      </c>
      <c r="C284" s="219">
        <v>450</v>
      </c>
      <c r="D284" s="220"/>
      <c r="E284" s="220">
        <v>450</v>
      </c>
      <c r="F284" s="220"/>
      <c r="G284" s="195"/>
      <c r="H284" s="219">
        <v>0</v>
      </c>
      <c r="I284" s="220"/>
      <c r="J284" s="220">
        <v>0</v>
      </c>
      <c r="K284" s="220"/>
      <c r="L284" s="195"/>
      <c r="M284" s="219">
        <v>0</v>
      </c>
      <c r="N284" s="220"/>
      <c r="O284" s="220">
        <v>0</v>
      </c>
      <c r="P284" s="220"/>
      <c r="Q284" s="195"/>
    </row>
    <row r="285" spans="1:17" ht="79.5" customHeight="1" thickBot="1">
      <c r="A285" s="271" t="s">
        <v>271</v>
      </c>
      <c r="B285" s="273" t="s">
        <v>339</v>
      </c>
      <c r="C285" s="98">
        <f>C286</f>
        <v>27700</v>
      </c>
      <c r="D285" s="119"/>
      <c r="E285" s="119">
        <f>E286</f>
        <v>27700</v>
      </c>
      <c r="F285" s="198"/>
      <c r="G285" s="200"/>
      <c r="H285" s="98">
        <f>H286</f>
        <v>0</v>
      </c>
      <c r="I285" s="119"/>
      <c r="J285" s="119">
        <f>J286</f>
        <v>0</v>
      </c>
      <c r="K285" s="198"/>
      <c r="L285" s="200"/>
      <c r="M285" s="98">
        <f>M286</f>
        <v>0</v>
      </c>
      <c r="N285" s="119"/>
      <c r="O285" s="119">
        <f>O286</f>
        <v>0</v>
      </c>
      <c r="P285" s="198"/>
      <c r="Q285" s="200"/>
    </row>
    <row r="286" spans="1:17" ht="63" customHeight="1" thickBot="1">
      <c r="A286" s="272" t="s">
        <v>132</v>
      </c>
      <c r="B286" s="274" t="s">
        <v>338</v>
      </c>
      <c r="C286" s="80">
        <v>27700</v>
      </c>
      <c r="D286" s="155"/>
      <c r="E286" s="155">
        <v>27700</v>
      </c>
      <c r="F286" s="155"/>
      <c r="G286" s="156"/>
      <c r="H286" s="80">
        <v>0</v>
      </c>
      <c r="I286" s="155"/>
      <c r="J286" s="155">
        <v>0</v>
      </c>
      <c r="K286" s="155"/>
      <c r="L286" s="156"/>
      <c r="M286" s="80">
        <v>0</v>
      </c>
      <c r="N286" s="155"/>
      <c r="O286" s="155">
        <v>0</v>
      </c>
      <c r="P286" s="155"/>
      <c r="Q286" s="156"/>
    </row>
    <row r="287" spans="1:17" ht="20.25" customHeight="1" thickBot="1">
      <c r="A287" s="217"/>
      <c r="B287" s="218" t="s">
        <v>136</v>
      </c>
      <c r="C287" s="98">
        <f>C5+C25+C31+C33+C42+C56+C70+C80+C83+C90+C195+C199+C202+C207+C210+C225+C228+C263+C271+C274+C285</f>
        <v>208407.73700000002</v>
      </c>
      <c r="D287" s="119">
        <f aca="true" t="shared" si="2" ref="D287:Q287">D5+D25+D31+D33+D42+D56+D70+D83+D90+D195+D199+D202+D207+D210+D225+D228+D263+D271+D274+D285</f>
        <v>7491.8</v>
      </c>
      <c r="E287" s="119">
        <f t="shared" si="2"/>
        <v>66611.706</v>
      </c>
      <c r="F287" s="119">
        <f>F5+F25+F31+F33+F42+F56+F70+C80+F83+F90+F195+F199+F202+F207+F210+F225+F228+F263+F271+F274+F285</f>
        <v>134304.231</v>
      </c>
      <c r="G287" s="121">
        <f t="shared" si="2"/>
        <v>0</v>
      </c>
      <c r="H287" s="98">
        <f>H5+H25+H31+H33+H42+H56+H70+H80+H83+H90+H195+H199+H202+H207+H210+H225+H228+H263+H271+H274+H285</f>
        <v>76712.17999999998</v>
      </c>
      <c r="I287" s="119">
        <f t="shared" si="2"/>
        <v>4657.4</v>
      </c>
      <c r="J287" s="119">
        <f t="shared" si="2"/>
        <v>7040.27</v>
      </c>
      <c r="K287" s="119">
        <f>K5+K25+K31+K33+K42+K56+K70+H80+K83+K90+K195+K199+K202+K207+K210+K225+K228+K263+K271+K274+K285</f>
        <v>20365.450000000004</v>
      </c>
      <c r="L287" s="121">
        <f t="shared" si="2"/>
        <v>44649.06</v>
      </c>
      <c r="M287" s="98">
        <f>M5+M25+M31+M33+M42+M56+M70+M80+M83+M90+M195+M199+M202+M207+M210+M225+M228+M263+M271+M274+M285</f>
        <v>13592.503</v>
      </c>
      <c r="N287" s="119">
        <f t="shared" si="2"/>
        <v>1184.6</v>
      </c>
      <c r="O287" s="119">
        <f t="shared" si="2"/>
        <v>558.73</v>
      </c>
      <c r="P287" s="119">
        <f>P5+P25+P31+P33+P42+P56+P70+M80+P83+P90+P195+P199+P202+P207+P210+P225+P228+P263+P271+P274+P285</f>
        <v>11849.173</v>
      </c>
      <c r="Q287" s="121">
        <f t="shared" si="2"/>
        <v>0</v>
      </c>
    </row>
    <row r="288" spans="1:17" ht="14.25" customHeight="1">
      <c r="A288" s="4"/>
      <c r="C288" s="58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ht="49.5" customHeight="1">
      <c r="A289" s="15"/>
      <c r="B289" s="355" t="s">
        <v>77</v>
      </c>
      <c r="C289" s="355"/>
      <c r="D289" s="355"/>
      <c r="E289" s="355"/>
      <c r="F289" s="7"/>
      <c r="G289" s="18"/>
      <c r="H289" s="18"/>
      <c r="I289" s="18"/>
      <c r="J289" s="18"/>
      <c r="K289" s="350" t="s">
        <v>78</v>
      </c>
      <c r="L289" s="350"/>
      <c r="M289" s="350"/>
      <c r="N289" s="350"/>
      <c r="O289" s="2"/>
      <c r="P289" s="1"/>
      <c r="Q289" s="1"/>
    </row>
    <row r="290" spans="1:17" ht="15.75" customHeight="1">
      <c r="A290" s="15"/>
      <c r="B290" s="355"/>
      <c r="C290" s="355"/>
      <c r="D290" s="355"/>
      <c r="E290" s="355"/>
      <c r="F290" s="7"/>
      <c r="G290" s="18"/>
      <c r="H290" s="18"/>
      <c r="I290" s="7"/>
      <c r="J290" s="1"/>
      <c r="K290" s="350"/>
      <c r="L290" s="350"/>
      <c r="M290" s="350"/>
      <c r="N290" s="350"/>
      <c r="O290" s="2"/>
      <c r="P290" s="1"/>
      <c r="Q290" s="1"/>
    </row>
    <row r="291" spans="1:18" ht="22.5" customHeight="1">
      <c r="A291" s="7"/>
      <c r="B291" s="19" t="s">
        <v>109</v>
      </c>
      <c r="C291" s="59"/>
      <c r="D291" s="7"/>
      <c r="E291" s="8"/>
      <c r="F291" s="7"/>
      <c r="G291" s="7"/>
      <c r="H291" s="7"/>
      <c r="I291" s="7"/>
      <c r="J291" s="1"/>
      <c r="K291" s="1"/>
      <c r="L291" s="1"/>
      <c r="M291" s="1"/>
      <c r="N291" s="1"/>
      <c r="O291" s="2"/>
      <c r="P291" s="1"/>
      <c r="Q291" s="1"/>
      <c r="R291" s="96"/>
    </row>
    <row r="292" spans="1:17" ht="25.5" customHeight="1">
      <c r="A292" s="7"/>
      <c r="B292" s="7"/>
      <c r="C292" s="59"/>
      <c r="D292" s="7"/>
      <c r="E292" s="8"/>
      <c r="F292" s="7"/>
      <c r="G292" s="7"/>
      <c r="H292" s="7"/>
      <c r="I292" s="7"/>
      <c r="J292" s="1"/>
      <c r="K292" s="1"/>
      <c r="L292" s="1"/>
      <c r="M292" s="1"/>
      <c r="N292" s="1"/>
      <c r="O292" s="2"/>
      <c r="P292" s="1"/>
      <c r="Q292" s="1"/>
    </row>
    <row r="293" spans="1:17" ht="12.75" customHeight="1">
      <c r="A293" s="9"/>
      <c r="B293" s="356" t="s">
        <v>79</v>
      </c>
      <c r="C293" s="356"/>
      <c r="D293" s="356"/>
      <c r="E293" s="356"/>
      <c r="F293" s="16"/>
      <c r="G293" s="16"/>
      <c r="H293" s="16"/>
      <c r="I293" s="16"/>
      <c r="J293" s="1"/>
      <c r="K293" s="351" t="s">
        <v>80</v>
      </c>
      <c r="L293" s="351"/>
      <c r="M293" s="351"/>
      <c r="N293" s="351"/>
      <c r="O293" s="2"/>
      <c r="P293" s="1"/>
      <c r="Q293" s="1"/>
    </row>
    <row r="294" spans="1:17" ht="22.5" customHeight="1" hidden="1">
      <c r="A294" s="9"/>
      <c r="B294" s="356"/>
      <c r="C294" s="356"/>
      <c r="D294" s="356"/>
      <c r="E294" s="356"/>
      <c r="F294" s="16"/>
      <c r="G294" s="16"/>
      <c r="H294" s="16"/>
      <c r="I294" s="16"/>
      <c r="J294" s="18"/>
      <c r="K294" s="351"/>
      <c r="L294" s="351"/>
      <c r="M294" s="351"/>
      <c r="N294" s="351"/>
      <c r="O294" s="2"/>
      <c r="P294" s="1"/>
      <c r="Q294" s="1"/>
    </row>
    <row r="295" spans="1:17" ht="12" customHeight="1">
      <c r="A295" s="9"/>
      <c r="B295" s="356"/>
      <c r="C295" s="356"/>
      <c r="D295" s="356"/>
      <c r="E295" s="356"/>
      <c r="F295" s="16"/>
      <c r="G295" s="16"/>
      <c r="H295" s="16"/>
      <c r="I295" s="16"/>
      <c r="J295" s="1"/>
      <c r="K295" s="351"/>
      <c r="L295" s="351"/>
      <c r="M295" s="351"/>
      <c r="N295" s="351"/>
      <c r="O295" s="2"/>
      <c r="P295" s="1"/>
      <c r="Q295" s="1"/>
    </row>
    <row r="296" spans="1:17" ht="40.5" customHeight="1">
      <c r="A296" s="7"/>
      <c r="B296" s="9"/>
      <c r="C296" s="60"/>
      <c r="D296" s="7"/>
      <c r="E296" s="8"/>
      <c r="F296" s="7"/>
      <c r="G296" s="7"/>
      <c r="H296" s="7"/>
      <c r="I296" s="7"/>
      <c r="J296" s="1"/>
      <c r="K296" s="1"/>
      <c r="L296" s="1"/>
      <c r="M296" s="1"/>
      <c r="N296" s="1"/>
      <c r="O296" s="2"/>
      <c r="P296" s="1"/>
      <c r="Q296" s="1"/>
    </row>
    <row r="297" spans="1:17" ht="49.5" customHeight="1">
      <c r="A297" s="7"/>
      <c r="B297" s="7"/>
      <c r="C297" s="59"/>
      <c r="D297" s="7"/>
      <c r="E297" s="8"/>
      <c r="F297" s="7"/>
      <c r="G297" s="7"/>
      <c r="H297" s="7"/>
      <c r="I297" s="7"/>
      <c r="J297" s="1"/>
      <c r="K297" s="1"/>
      <c r="L297" s="1"/>
      <c r="M297" s="1"/>
      <c r="N297" s="1"/>
      <c r="O297" s="2"/>
      <c r="P297" s="1"/>
      <c r="Q297" s="1"/>
    </row>
    <row r="298" spans="1:17" ht="26.25" customHeight="1">
      <c r="A298" s="354"/>
      <c r="B298" s="354"/>
      <c r="C298" s="60"/>
      <c r="D298" s="9"/>
      <c r="E298" s="10"/>
      <c r="F298" s="351"/>
      <c r="G298" s="351"/>
      <c r="H298" s="351"/>
      <c r="I298" s="351"/>
      <c r="J298" s="1"/>
      <c r="K298" s="1"/>
      <c r="L298" s="1"/>
      <c r="M298" s="1"/>
      <c r="N298" s="1"/>
      <c r="O298" s="2"/>
      <c r="P298" s="1"/>
      <c r="Q298" s="1"/>
    </row>
    <row r="299" spans="3:17" ht="27.75" customHeight="1">
      <c r="C299" s="5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3:17" ht="36.75" customHeight="1">
      <c r="C300" s="58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3:17" ht="36.75" customHeight="1">
      <c r="C301" s="5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3:17" ht="36.75" customHeight="1">
      <c r="C302" s="58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3:17" ht="36.75" customHeight="1">
      <c r="C303" s="58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3:17" ht="36.75" customHeight="1">
      <c r="C304" s="58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4:17" ht="36.75" customHeight="1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4:17" ht="36.75" customHeight="1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4:17" ht="36.75" customHeight="1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4:17" ht="36.75" customHeight="1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4:17" ht="36.75" customHeight="1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4:17" ht="36.75" customHeight="1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4:17" ht="36.75" customHeight="1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4:17" ht="36.75" customHeight="1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4:17" ht="36.75" customHeight="1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4:17" ht="36.75" customHeight="1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4:17" ht="36.75" customHeight="1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4:17" ht="36.75" customHeight="1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4:17" ht="36.75" customHeight="1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4:17" ht="63" customHeight="1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4:17" ht="63" customHeight="1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4:17" ht="63" customHeight="1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4:17" ht="63" customHeight="1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4:17" ht="63" customHeight="1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4:17" ht="63" customHeight="1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4:17" ht="63" customHeight="1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4:17" ht="63" customHeight="1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4:17" ht="63" customHeight="1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4:17" ht="59.25" customHeight="1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4:17" ht="44.25" customHeight="1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4:17" ht="42" customHeight="1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4:17" ht="58.5" customHeight="1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4:17" ht="67.5" customHeight="1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4:17" ht="81.75" customHeight="1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4:17" ht="87.75" customHeight="1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4:17" ht="51.75" customHeight="1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4:17" ht="48" customHeight="1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4:17" ht="47.25" customHeight="1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4:17" ht="84.75" customHeight="1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4:17" ht="57" customHeight="1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4:17" ht="35.25" customHeight="1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4:17" ht="47.25" customHeight="1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4:17" ht="56.25" customHeight="1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4:17" ht="24" customHeight="1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4:17" ht="48" customHeight="1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4:17" ht="36.75" customHeight="1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4:17" ht="18.75" customHeight="1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4:17" ht="34.5" customHeight="1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4:17" ht="60.75" customHeight="1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4:17" ht="23.25" customHeight="1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4:17" ht="45" customHeight="1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4:17" ht="35.25" customHeight="1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4:17" ht="35.25" customHeight="1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4:17" ht="33" customHeight="1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4:17" ht="72.75" customHeight="1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4:17" ht="14.25" customHeight="1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ht="36.75" customHeight="1"/>
    <row r="356" ht="36" customHeight="1"/>
    <row r="357" ht="22.5" customHeight="1"/>
    <row r="358" ht="13.5" customHeight="1"/>
    <row r="359" ht="24.75" customHeight="1"/>
    <row r="360" ht="36.75" customHeight="1"/>
    <row r="361" ht="11.25" customHeight="1"/>
    <row r="362" ht="35.25" customHeight="1"/>
    <row r="363" ht="34.5" customHeight="1"/>
    <row r="365" ht="22.5" customHeight="1"/>
    <row r="367" ht="12.75" customHeight="1"/>
    <row r="368" ht="24" customHeight="1"/>
    <row r="369" ht="36.75" customHeight="1"/>
    <row r="370" ht="23.25" customHeight="1"/>
    <row r="373" ht="34.5" customHeight="1"/>
    <row r="374" ht="24" customHeight="1"/>
    <row r="375" ht="33.75" customHeight="1"/>
    <row r="376" ht="13.5" customHeight="1"/>
    <row r="377" ht="22.5" customHeight="1"/>
    <row r="378" ht="23.25" customHeight="1"/>
    <row r="379" ht="45.75" customHeight="1"/>
    <row r="380" ht="21" customHeight="1"/>
    <row r="381" ht="15" customHeight="1"/>
    <row r="382" ht="12.75" customHeight="1"/>
    <row r="383" ht="12" customHeight="1"/>
    <row r="384" ht="12" customHeight="1"/>
    <row r="385" ht="13.5" customHeight="1"/>
    <row r="386" ht="13.5" customHeight="1"/>
    <row r="387" ht="12.75" customHeight="1"/>
    <row r="388" ht="12.75" customHeight="1"/>
    <row r="389" ht="12" customHeight="1"/>
    <row r="390" ht="12.75" customHeight="1"/>
    <row r="391" ht="13.5" customHeight="1"/>
    <row r="392" ht="12" customHeight="1"/>
    <row r="393" ht="21.75" customHeight="1"/>
    <row r="394" ht="13.5" customHeight="1"/>
    <row r="395" ht="21.75" customHeight="1"/>
    <row r="396" ht="11.25" customHeight="1"/>
    <row r="397" ht="11.25" customHeight="1"/>
    <row r="398" ht="11.25" customHeight="1"/>
    <row r="399" ht="21" customHeight="1"/>
    <row r="400" ht="22.5" customHeight="1"/>
    <row r="401" ht="22.5" customHeight="1"/>
    <row r="402" ht="13.5" customHeight="1"/>
    <row r="403" ht="23.25" customHeight="1"/>
    <row r="404" ht="22.5" customHeight="1"/>
    <row r="405" ht="12" customHeight="1"/>
    <row r="406" ht="12" customHeight="1"/>
    <row r="407" ht="12.75" customHeight="1"/>
    <row r="409" ht="12" customHeight="1"/>
    <row r="410" ht="13.5" customHeight="1"/>
    <row r="411" ht="11.25" customHeight="1"/>
    <row r="412" ht="13.5" customHeight="1"/>
    <row r="413" ht="9.75" customHeight="1"/>
    <row r="414" ht="21.75" customHeight="1"/>
    <row r="415" ht="21.75" customHeight="1"/>
    <row r="416" ht="21" customHeight="1"/>
    <row r="417" ht="21" customHeight="1"/>
    <row r="418" ht="20.25" customHeight="1"/>
    <row r="419" ht="16.5" customHeight="1"/>
    <row r="420" ht="36" customHeight="1"/>
    <row r="421" ht="22.5" customHeight="1"/>
    <row r="422" ht="25.5" customHeight="1"/>
    <row r="423" ht="37.5" customHeight="1"/>
    <row r="424" ht="38.25" customHeight="1"/>
    <row r="425" ht="15" customHeight="1"/>
    <row r="426" ht="23.25" customHeight="1"/>
    <row r="427" ht="61.5" customHeight="1"/>
    <row r="428" ht="38.25" customHeight="1"/>
    <row r="429" ht="51" customHeight="1"/>
    <row r="430" ht="14.25" customHeight="1"/>
    <row r="431" ht="15" customHeight="1"/>
    <row r="432" ht="25.5" customHeight="1"/>
    <row r="433" ht="33" customHeight="1"/>
    <row r="434" ht="32.25" customHeight="1"/>
    <row r="435" ht="24.75" customHeight="1"/>
    <row r="436" ht="21" customHeight="1"/>
    <row r="437" ht="15" customHeight="1"/>
    <row r="438" ht="62.25" customHeight="1"/>
    <row r="439" ht="15.75" customHeight="1"/>
    <row r="440" ht="75" customHeight="1"/>
    <row r="441" ht="14.25" customHeight="1"/>
    <row r="442" ht="63.75" customHeight="1"/>
    <row r="443" ht="14.25" customHeight="1"/>
    <row r="444" ht="50.25" customHeight="1"/>
    <row r="445" ht="12.75" customHeight="1"/>
    <row r="446" ht="12" customHeight="1"/>
    <row r="447" ht="34.5" customHeight="1"/>
    <row r="448" ht="21.75" customHeight="1"/>
    <row r="449" ht="22.5" customHeight="1"/>
    <row r="450" ht="13.5" customHeight="1"/>
    <row r="451" ht="13.5" customHeight="1"/>
    <row r="452" ht="36.75" customHeight="1"/>
    <row r="453" ht="16.5" customHeight="1"/>
    <row r="454" ht="22.5" customHeight="1"/>
    <row r="455" ht="35.25" customHeight="1"/>
    <row r="456" ht="35.25" customHeight="1"/>
    <row r="457" ht="27" customHeight="1"/>
    <row r="458" ht="29.25" customHeight="1"/>
    <row r="459" ht="37.5" customHeight="1"/>
    <row r="460" ht="39.75" customHeight="1"/>
    <row r="461" ht="24" customHeight="1"/>
    <row r="462" ht="39" customHeight="1"/>
    <row r="463" ht="126" customHeight="1"/>
    <row r="464" ht="54.75" customHeight="1"/>
    <row r="465" ht="99.75" customHeight="1"/>
    <row r="466" ht="50.25" customHeight="1"/>
    <row r="467" ht="37.5" customHeight="1"/>
    <row r="468" ht="38.25" customHeight="1"/>
    <row r="469" ht="26.25" customHeight="1"/>
    <row r="470" ht="38.25" customHeight="1"/>
    <row r="471" ht="26.25" customHeight="1"/>
    <row r="472" ht="27.75" customHeight="1"/>
    <row r="473" ht="26.25" customHeight="1"/>
    <row r="474" ht="43.5" customHeight="1"/>
    <row r="475" ht="25.5" customHeight="1"/>
    <row r="476" ht="25.5" customHeight="1"/>
    <row r="477" ht="17.25" customHeight="1"/>
    <row r="478" ht="48.75" customHeight="1"/>
    <row r="479" ht="28.5" customHeight="1"/>
    <row r="480" ht="1.5" customHeight="1" hidden="1"/>
    <row r="481" ht="45" customHeight="1"/>
    <row r="482" ht="3" customHeight="1" hidden="1"/>
    <row r="483" ht="49.5" customHeight="1"/>
  </sheetData>
  <sheetProtection/>
  <mergeCells count="18">
    <mergeCell ref="A1:Q1"/>
    <mergeCell ref="A2:A4"/>
    <mergeCell ref="B2:B4"/>
    <mergeCell ref="C2:G2"/>
    <mergeCell ref="H2:L2"/>
    <mergeCell ref="M3:M4"/>
    <mergeCell ref="C3:C4"/>
    <mergeCell ref="M2:Q2"/>
    <mergeCell ref="I3:L3"/>
    <mergeCell ref="D3:G3"/>
    <mergeCell ref="K289:N290"/>
    <mergeCell ref="K293:N295"/>
    <mergeCell ref="H3:H4"/>
    <mergeCell ref="A298:B298"/>
    <mergeCell ref="F298:I298"/>
    <mergeCell ref="B289:E290"/>
    <mergeCell ref="B293:E295"/>
    <mergeCell ref="N3:Q3"/>
  </mergeCells>
  <printOptions horizontalCentered="1"/>
  <pageMargins left="0" right="0" top="0.3937007874015748" bottom="0" header="0" footer="0"/>
  <pageSetup horizontalDpi="600" verticalDpi="600" orientation="landscape" paperSize="9" scale="90" r:id="rId1"/>
  <headerFooter alignWithMargins="0">
    <oddFooter>&amp;CСтраница &amp;P</oddFooter>
  </headerFooter>
  <rowBreaks count="3" manualBreakCount="3">
    <brk id="94" max="255" man="1"/>
    <brk id="120" max="255" man="1"/>
    <brk id="173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2012-05-16T03:24:24Z</cp:lastPrinted>
  <dcterms:created xsi:type="dcterms:W3CDTF">2008-07-16T10:24:23Z</dcterms:created>
  <dcterms:modified xsi:type="dcterms:W3CDTF">2012-06-28T06:02:54Z</dcterms:modified>
  <cp:category/>
  <cp:version/>
  <cp:contentType/>
  <cp:contentStatus/>
</cp:coreProperties>
</file>