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395" windowWidth="9450" windowHeight="4665" activeTab="0"/>
  </bookViews>
  <sheets>
    <sheet name="Отчет по ЦП за 2011 год " sheetId="1" r:id="rId1"/>
  </sheets>
  <definedNames>
    <definedName name="_xlnm.Print_Titles" localSheetId="0">'Отчет по ЦП за 2011 год '!$2:$4</definedName>
  </definedNames>
  <calcPr fullCalcOnLoad="1"/>
</workbook>
</file>

<file path=xl/sharedStrings.xml><?xml version="1.0" encoding="utf-8"?>
<sst xmlns="http://schemas.openxmlformats.org/spreadsheetml/2006/main" count="829" uniqueCount="513">
  <si>
    <r>
      <t>МОУ ДОД ДЮСШ №2:</t>
    </r>
    <r>
      <rPr>
        <sz val="9"/>
        <rFont val="Times New Roman"/>
        <family val="1"/>
      </rPr>
      <t xml:space="preserve"> проведение энергетического обследования</t>
    </r>
  </si>
  <si>
    <t>Развитие сети образовательных учреждений всех типов и видов, реализующих новые модели организации, содержания и технологий образовательного процесса</t>
  </si>
  <si>
    <t xml:space="preserve">Обеспечение круглогодичной С-витаминизации питания дошкольников в соответствии с требованиями СанПин </t>
  </si>
  <si>
    <t xml:space="preserve">Надбавка к заработной плате работникам муниципальных дошкольных образовательных учреждений </t>
  </si>
  <si>
    <t>Обеспечение рациона питания детей в дошкольных образовательных учреждениях в пределах установленных СанПин (приобретение продуктов питания)</t>
  </si>
  <si>
    <t xml:space="preserve">Капитальный ремонт кровли и чердачного помещения </t>
  </si>
  <si>
    <t>Благоустройство набережной в районе ПКиО (вторая очередь)</t>
  </si>
  <si>
    <t xml:space="preserve">Строительство регулируемого пешеходного перехода в районе в/ч 3273 по ул. Кыштымская (проектная документация) </t>
  </si>
  <si>
    <t>Реконструкция пирса, расположенного на территории ПКиО</t>
  </si>
  <si>
    <t>Ремонт проезжей части ул. Октябрьской г. Озерск</t>
  </si>
  <si>
    <t>Ремонт ул.Кыштымской в г.Озерск</t>
  </si>
  <si>
    <t xml:space="preserve">Государственная экспертиза проектно-сметной документации "Ремонт дороги Озерск-Касли до канала (Каслинское шоссе)", г.Озерск </t>
  </si>
  <si>
    <t>Государственная экспертиза проектно-сметной документации "Ремонт пр. Ленина от ул.Музрукова до площади Ленина (нечетная сторона)", г. Озерск</t>
  </si>
  <si>
    <t xml:space="preserve">Выполнение работ по организации наружного освещения на дворовых территориях от пр. Ленина до ул. Набережной </t>
  </si>
  <si>
    <t>Установка малых форм на дворовых территориях</t>
  </si>
  <si>
    <t>Установка малых форм (детского игрового оборудования, скамеек, урн) на дворовых территориях Озерского городского округа по перечню</t>
  </si>
  <si>
    <t>Устройство узла коммерческого учета тепловой энергии</t>
  </si>
  <si>
    <t>3.2</t>
  </si>
  <si>
    <t>МУ"Арена" (проектирование и установка приборов учета теплоэнергетических ресурсов)</t>
  </si>
  <si>
    <t>МУ"Арена": проведение энергетического обследования</t>
  </si>
  <si>
    <t>Проведение капитального ремонта лифтов, определение возможности продления срока безопасной эксплуатации лифтов (34 шт.) согласно графика</t>
  </si>
  <si>
    <t>Установка козырьков над подъездами жилых домов в городе и п. Новогорный (126 шт.)</t>
  </si>
  <si>
    <t xml:space="preserve">"Повышение безопасности дорожного движения на территории Озерского городского округа" на 2011 год и на среднесрочный период до 2013 года  </t>
  </si>
  <si>
    <t>Обустройство разворотных площадок и пешеходных переходов в садовых товариществах</t>
  </si>
  <si>
    <t>МДОУ №1</t>
  </si>
  <si>
    <t>Огнезащитная обработка деревянных конструкций чердаков</t>
  </si>
  <si>
    <t>МДОУ №15</t>
  </si>
  <si>
    <t>Прокладка проводов и кабелей соединительных линий СОУЭ в конструкциях из негорючих материалов</t>
  </si>
  <si>
    <t>МДОУ №26</t>
  </si>
  <si>
    <t>МДОУ №50</t>
  </si>
  <si>
    <t>Установка отсекающих дверей на пути эвакуации</t>
  </si>
  <si>
    <t>МОУ "Лицей № 23"</t>
  </si>
  <si>
    <t>12.1</t>
  </si>
  <si>
    <t>Установка АПС в подвале, гараже и столовой</t>
  </si>
  <si>
    <t>14.1</t>
  </si>
  <si>
    <t>МОУ ДОД ДЮСШ №2</t>
  </si>
  <si>
    <t>16.1</t>
  </si>
  <si>
    <t>Проверка пожарных кранов на водоотдачу</t>
  </si>
  <si>
    <t>Ремонт  пожарной сигнализации</t>
  </si>
  <si>
    <t>Приобретение и установка светильников и кососветов</t>
  </si>
  <si>
    <t>Приобретение резервных огнетушителей</t>
  </si>
  <si>
    <t>Приобретение противопожарных дверей</t>
  </si>
  <si>
    <t>Замена межэтажных дверей на путях эвакуации с армированным стеклом</t>
  </si>
  <si>
    <t xml:space="preserve">МОУ ДОД ДТДиМ </t>
  </si>
  <si>
    <t>Поддержка одаренных детей и талантливой молодежи</t>
  </si>
  <si>
    <t>Организация временных рабочих мест для подростков и молодежи, в т.ч. для детей из группы риска (находящихся в трудной жизненной ситуации)</t>
  </si>
  <si>
    <t xml:space="preserve">Установка приборов учета ТЭР  (ДК "Энергетик")       </t>
  </si>
  <si>
    <t>"Преодоление последствий радиационных аварий на ПО "Маяк" и обеспечение радиационной безопасности Челябинской области на 2011-2015 г.г." (УАиГ)</t>
  </si>
  <si>
    <t>3.3</t>
  </si>
  <si>
    <t>Субсидия на создание предметных лабораторий</t>
  </si>
  <si>
    <t>Субсидия на оплату Интернет-трафика МОУ, на базе которых созданы ММЦ</t>
  </si>
  <si>
    <t>Установка приборов учета ТЭР, проведение энергетического обследования</t>
  </si>
  <si>
    <t xml:space="preserve">Установка приборов учета ТЭР, проведение энергетического обследования </t>
  </si>
  <si>
    <t>9.2</t>
  </si>
  <si>
    <t>Прокладка под эл.сети негорючего материала в здании клуба</t>
  </si>
  <si>
    <t>Ремонт оборудования станций повысительных насосов</t>
  </si>
  <si>
    <t xml:space="preserve">Огнезащитная обработка чердачных помещений </t>
  </si>
  <si>
    <t>Начальник Управления экономики</t>
  </si>
  <si>
    <t>О.В.Уланова</t>
  </si>
  <si>
    <t>Начальник Управления по финансам</t>
  </si>
  <si>
    <t>Е.Б.Соловьева</t>
  </si>
  <si>
    <t>Организация временных рабочих мест для подростков и молодежи, в том числе для детей из группы риска (находящихся в трудной жизненной ситуации)</t>
  </si>
  <si>
    <t xml:space="preserve">Служба по делам молодежи </t>
  </si>
  <si>
    <t>17.1</t>
  </si>
  <si>
    <t>17.2</t>
  </si>
  <si>
    <t>Организация и осуществление мероприятий по работе с детьми и молодежью</t>
  </si>
  <si>
    <t>Увеличение количества групп в действующих детских садах за счет рационализации сети дошкольных образовательных учреждений</t>
  </si>
  <si>
    <t xml:space="preserve">Предоставление субсидий на возмещение части затрат по реализации предпринимательских проектов субъектам женского и семейного предпринимательства </t>
  </si>
  <si>
    <t>Предоставление субсидий на возмещение части затрат по реализации предпринимательских проектов начинающих предпринимателей</t>
  </si>
  <si>
    <t>Установка приборов учета ТЭР, электромонтажные работы узла тепловой энергии и теплоносителя, проведение энергетического обследования</t>
  </si>
  <si>
    <t>Установка приборов учета ТЭР,электромонтажные работы узла тепловой энергии и теплоносителя,  проведение энергетического обследования</t>
  </si>
  <si>
    <t>25</t>
  </si>
  <si>
    <t>Проектно-сметная документация с привязкой по объекту: крытый каток с искусственным льдом в г. Озерске Челябинской области</t>
  </si>
  <si>
    <t>Организация проведения кадастровых работ в отношении земельных участков, которые после разграничения государственной собственности на землю будут отнесены к муниципальной собственности</t>
  </si>
  <si>
    <t>Организация проведения кадастровых работ по установлению границ лесничеств для целей государственной регистрации права муниципальной собственности на земли, занимаемые лесами</t>
  </si>
  <si>
    <t>Приобретение современной туалетной комнаты</t>
  </si>
  <si>
    <t>Ремонт покрытия пола (замена покрытия пола из щитового паркета на керамогранитное покрытие, 2 эт. фойе)</t>
  </si>
  <si>
    <t>Ремонт потолка зрительного зала, ремонт потолка над сценой</t>
  </si>
  <si>
    <t xml:space="preserve">Разработка сметной документации на ремонт фасада  и замену оконных блоков                      </t>
  </si>
  <si>
    <t>Профилактика пожаров, в том числе: устройство заградительных минерализованных  полос</t>
  </si>
  <si>
    <t>Профилактика эпифитотий и эпизоотий, их них: предупреждение эпифитотий и эпизоотий на территории Озерского городского округа Челябинской области</t>
  </si>
  <si>
    <t>Поддержка приоритетных направлений малого и среднего предпринимательства</t>
  </si>
  <si>
    <t>Ремонт водозаборных скважин водоснабжения п. Метлино ОГО (ПИРы)</t>
  </si>
  <si>
    <t xml:space="preserve">Охрана объекта "Реконструкция бассейна "Дельфин" </t>
  </si>
  <si>
    <t>Подпрограмма "Модернизация объектов коммунальной инфраструктуры" (УКСиБ)</t>
  </si>
  <si>
    <t>Комплексное обследование фундамента здания МОУ СОШ №21</t>
  </si>
  <si>
    <t>Разработка проектно-сметной документации на проведение капитального ремонта здания МОУ СОШ №21</t>
  </si>
  <si>
    <t>Ремонт кровли здания бассейна и галереи МДОУ №43</t>
  </si>
  <si>
    <t>Ремонт кровли и балкона МОУ ДОД "ДТДиМ"</t>
  </si>
  <si>
    <t>Дорога Озерск - Касли до канала 5,4 км. (разработка проекта и проведение экспертизы)</t>
  </si>
  <si>
    <t>Строительство канализационной насосной станции в п. Новогорный (ПИРы)</t>
  </si>
  <si>
    <t>Организация работ по перемещению, хранению бесхозяйных автотранспортных средств</t>
  </si>
  <si>
    <t>Управление капитального строительства и благоустройства</t>
  </si>
  <si>
    <t>Устройство открытой стоянки легковых автомобилей по пр. Победы №1</t>
  </si>
  <si>
    <t>Проектно-сметная документация и технический надзор</t>
  </si>
  <si>
    <t>Установка малых форм по адресу б. Луначарского,23</t>
  </si>
  <si>
    <t xml:space="preserve">Финансирование, утвержденное в программе                                                  на 2011 год (тыс.руб.)                                                </t>
  </si>
  <si>
    <t xml:space="preserve">Фактическое выполнение мероприятий программы за отчетный период (тыс.руб.) </t>
  </si>
  <si>
    <t xml:space="preserve">Кассовое исполнение мероприятий программы за отчетный период (тыс.руб.) </t>
  </si>
  <si>
    <t>Ремонт разворотной и посадочной площадок, подъездной дороги к СНТ "Звездочка"</t>
  </si>
  <si>
    <t>1.2.2</t>
  </si>
  <si>
    <t>Организация  пешеходного перехода на ул. Кыштымская в районе "Домика лесника"</t>
  </si>
  <si>
    <t>Составление ПСД</t>
  </si>
  <si>
    <t>Ремонт кровли блока №2 и пищеблока МДОУ №58</t>
  </si>
  <si>
    <t xml:space="preserve">МОУ СОШ №30 устройство спортивной площадки </t>
  </si>
  <si>
    <t xml:space="preserve">МОУ СОШ №41 ремонт спортивной площадки </t>
  </si>
  <si>
    <t>4.5</t>
  </si>
  <si>
    <t>4.6</t>
  </si>
  <si>
    <t>1.2.1</t>
  </si>
  <si>
    <t>11.1</t>
  </si>
  <si>
    <t>11.2</t>
  </si>
  <si>
    <t>Технический надзор</t>
  </si>
  <si>
    <t>Восстановление перекопок на улично-дорожной сети (после перекопок МУ МПКХ)</t>
  </si>
  <si>
    <t>Управление архитектуры и градостроительства</t>
  </si>
  <si>
    <t>Ремонт фасада здания (пр. Ленина, 62)</t>
  </si>
  <si>
    <t>Ремонт металлической кровли (пр. Ленина, 62)</t>
  </si>
  <si>
    <t>Предоставление работникам бюджетной сферы социальных выплат на приобретение или строительство жилья</t>
  </si>
  <si>
    <t>Предоставление молодым семьям социальных выплат на приобретение (строительство) жилья</t>
  </si>
  <si>
    <t>Организация питания учащихся в общеобразовательных учреждениях</t>
  </si>
  <si>
    <t>Единовременная материальная помощь по индивидуальным обращениям</t>
  </si>
  <si>
    <t>Компенсация стоимости проезда на автомобильном транспорте (в такси) до социально значимых объектов инфраструктуры ОГО и обратно, определяемых главой администрации ОГО</t>
  </si>
  <si>
    <t>Организация отдыха детей в летних оздоровительных лагерях "Орлёнок", "Звёздочка", "Отважных"</t>
  </si>
  <si>
    <t>Поддержка субъектов малого и среднего предпринимательства в области подготовки, переподготовки и повышения квалификации кадров</t>
  </si>
  <si>
    <t>Обеспечение месячными проездными билетами для проезда на автомобильном транспорте садовых маршрутов с оплатой его стоимости в размере 200 руб.</t>
  </si>
  <si>
    <t>15</t>
  </si>
  <si>
    <t>2</t>
  </si>
  <si>
    <t>1.3</t>
  </si>
  <si>
    <t>2.2</t>
  </si>
  <si>
    <t>2.3</t>
  </si>
  <si>
    <t>Управление культуры</t>
  </si>
  <si>
    <t>Управление образования</t>
  </si>
  <si>
    <t>7</t>
  </si>
  <si>
    <t>Согласовано:</t>
  </si>
  <si>
    <t>11</t>
  </si>
  <si>
    <t>8</t>
  </si>
  <si>
    <t>3.1</t>
  </si>
  <si>
    <t>4.1</t>
  </si>
  <si>
    <t>1.4</t>
  </si>
  <si>
    <t>Проведение выставок, организация экспозиций субъектов малого и среднего предпринимательства ОГО</t>
  </si>
  <si>
    <t>Управление по физической культуре и спорту</t>
  </si>
  <si>
    <t>13</t>
  </si>
  <si>
    <t>4</t>
  </si>
  <si>
    <t>5</t>
  </si>
  <si>
    <t>2.1</t>
  </si>
  <si>
    <t>Информатизация системы образования</t>
  </si>
  <si>
    <t>Ежемесячная оплата Интернет услуг в течение года</t>
  </si>
  <si>
    <t>Всего</t>
  </si>
  <si>
    <t>Феде-ральный бюджет</t>
  </si>
  <si>
    <t>в том числе по источникам</t>
  </si>
  <si>
    <t>№  п/п</t>
  </si>
  <si>
    <t>Наименование целевых программ</t>
  </si>
  <si>
    <t>9</t>
  </si>
  <si>
    <t>12</t>
  </si>
  <si>
    <t>17</t>
  </si>
  <si>
    <t>14</t>
  </si>
  <si>
    <t>2.4</t>
  </si>
  <si>
    <t>2.5</t>
  </si>
  <si>
    <t>18</t>
  </si>
  <si>
    <t>21</t>
  </si>
  <si>
    <t>19</t>
  </si>
  <si>
    <t>20</t>
  </si>
  <si>
    <t>10</t>
  </si>
  <si>
    <t>3</t>
  </si>
  <si>
    <t>Оказание финансовой поддержки</t>
  </si>
  <si>
    <t>6</t>
  </si>
  <si>
    <t>1</t>
  </si>
  <si>
    <t>1.1</t>
  </si>
  <si>
    <t>1.2</t>
  </si>
  <si>
    <t>16</t>
  </si>
  <si>
    <t>22</t>
  </si>
  <si>
    <t xml:space="preserve">ИТОГО: </t>
  </si>
  <si>
    <t>Внебюд-жетные средства</t>
  </si>
  <si>
    <t>Бюджет округа</t>
  </si>
  <si>
    <t>Ежемесячное денежное содержание</t>
  </si>
  <si>
    <t>Бесплатный проезд на городском автомобильном транспорте общего пользования</t>
  </si>
  <si>
    <t>Прочие расходы</t>
  </si>
  <si>
    <t xml:space="preserve">Бесплатное горячее питание (обеды) в столовых организаций общественного питания </t>
  </si>
  <si>
    <t>Утверждено в бюджете округа</t>
  </si>
  <si>
    <t xml:space="preserve">Проведение съезда , "круглых столов" для субъектов малого и среднего предпринимательства </t>
  </si>
  <si>
    <t>1.5</t>
  </si>
  <si>
    <t>Предоставление субсидий субъектам малого и среднего предпринимательства на возмещение части затрат, связанных с осуществлением капитальных вложений</t>
  </si>
  <si>
    <t>5.1</t>
  </si>
  <si>
    <t>4.2</t>
  </si>
  <si>
    <t>4.3</t>
  </si>
  <si>
    <t>Участие в конкурсном отборе соискателей Гранта главы администрации ОГО победителям конкурсного отбора</t>
  </si>
  <si>
    <t>Участие в конкурсном отборе соискателей Гранта Собрания депутатов округа лучшим учителям</t>
  </si>
  <si>
    <t>4.4</t>
  </si>
  <si>
    <t>Скидка в размере100%  в оплате стоимости услуг по помывке в общих отделениях коммунальных бань</t>
  </si>
  <si>
    <t>Ремонт крыльца входа (пр. Ленина,62)</t>
  </si>
  <si>
    <t>Коллектор ул. Дзержинского (проектная документация)</t>
  </si>
  <si>
    <t>Восстановление пароводяных теплообменников котельной пос. Метлино</t>
  </si>
  <si>
    <t>Поддержка лучших учителей, активно внедряющих инновационные образовательные программы</t>
  </si>
  <si>
    <t>Приобретение ученической мебели и технологического оборудования на условиях софинансирования с Министерством образования и науки Челябинской области</t>
  </si>
  <si>
    <t>Финансовая поддержка субъектов малого и среднего предпринимательства</t>
  </si>
  <si>
    <t>Организация отдыха детей в летнем оздоровительном лагере "МСЛ школа им. Ю.А. Гагарина"</t>
  </si>
  <si>
    <t>Организация летнего отдыха одаренных детей и подростков с выездом в центральные районы страны</t>
  </si>
  <si>
    <t>Организация экскурсий, походов, экспедиций с детьми и подростками. Организация работы археологической и геологической экспедиций</t>
  </si>
  <si>
    <t>Организация экологического лагеря</t>
  </si>
  <si>
    <t>Подготовка и организация конкурсов и аукционов по продаже права на заключение договоров аренды земельных участков</t>
  </si>
  <si>
    <t>Приобретение и установка урн, скамеек</t>
  </si>
  <si>
    <t>Пляж "Молодежный" (10877 кв.м.)</t>
  </si>
  <si>
    <t>Пляж "Колибри" (7500 кв.м.)</t>
  </si>
  <si>
    <t>Пляж "Нептун"(11762 кв.м.)</t>
  </si>
  <si>
    <t>Приобретение и установка передвижного медицинского пункта</t>
  </si>
  <si>
    <t xml:space="preserve">Пляж "Дальний" (23621кв.м.) </t>
  </si>
  <si>
    <t>Отсыпка песком 225 куб.м.</t>
  </si>
  <si>
    <t>Устройство отводов сточных вод</t>
  </si>
  <si>
    <t>Приобретение и установка смотровых вышек</t>
  </si>
  <si>
    <t>5.2</t>
  </si>
  <si>
    <t>Мероприятия по проведению ремонтных работ на объектах культурного наследия</t>
  </si>
  <si>
    <t>Устранение последствий актов вандализма на объектах культурного наследия</t>
  </si>
  <si>
    <t>Мероприятия по инвентаризации и паспортизации объектов культурного наследия</t>
  </si>
  <si>
    <t xml:space="preserve">Паспортизация памятников </t>
  </si>
  <si>
    <t>Гражданско-патриотическое воспитание молодежи</t>
  </si>
  <si>
    <t>Интеллект (работа с молодежью в сфере образования, интеллектуальной и творческой деятельности)</t>
  </si>
  <si>
    <t>Информационная деятельность в работе с молодежью и молодыми семьями</t>
  </si>
  <si>
    <t xml:space="preserve">Реализация  муниципальной системы мер поощрения способной и талантливой молодежи, поддержка молодежных инициатив </t>
  </si>
  <si>
    <t>Работа с молодежью в сфере труда, занятости. Организация трудоустройства подростков и молодежи, стажировок для молодых специалистов</t>
  </si>
  <si>
    <t>Повышение квалификации по краткосрочным тематическим программам</t>
  </si>
  <si>
    <t>Повышение квалификации по 72 часовой программе</t>
  </si>
  <si>
    <t>Профессиональная переподготовка по 500 часовой программе</t>
  </si>
  <si>
    <t>7.1</t>
  </si>
  <si>
    <t>7.2</t>
  </si>
  <si>
    <t>7.3</t>
  </si>
  <si>
    <t>10.1</t>
  </si>
  <si>
    <t>10.2</t>
  </si>
  <si>
    <t>"Организация летнего отдыха, оздоровления, занятости детей и подростков Озерского городского округа" на 2011 год и на среднесрочный период до 2013 года</t>
  </si>
  <si>
    <t>"Социальная поддержка населения Озерского городского округа" на 2011-2013 годы (УСЗН)</t>
  </si>
  <si>
    <t xml:space="preserve">"Капитальный ремонт учреждений социальной сферы" на 2011 и на среднесрочный период до 2013 года </t>
  </si>
  <si>
    <t xml:space="preserve">"Ремонт улично-дорожной сети Озерского городского округа Челябинской области" на 2011 и на среднесрочный период до 2013 года </t>
  </si>
  <si>
    <t xml:space="preserve">"Комплексное благоустройство дворовых территорий Озерского городского округа" на 2011 и на среднесрочный период до 2013 года </t>
  </si>
  <si>
    <t xml:space="preserve">"Капитальный ремонт многоквартирных домов" на 2011 и на среднесрочный период до 2013 года </t>
  </si>
  <si>
    <t xml:space="preserve">"Молодежь Озерска" на 2011 и на среднесрочный период до 2013 года </t>
  </si>
  <si>
    <t>"Доступное и комфортное жилье - гражданам Озерского городского округа" на 2011 -2015 годы - всего, в т.ч. по подпрограммам:</t>
  </si>
  <si>
    <t>8.1</t>
  </si>
  <si>
    <t>Подпрограмма "Капитальный ремонт учреждений культуры"</t>
  </si>
  <si>
    <t>Подпрограмма "Капитальный ремонт учреждений социальной сферы"</t>
  </si>
  <si>
    <t>8.2</t>
  </si>
  <si>
    <t>8.3</t>
  </si>
  <si>
    <t>Подпрограмма "Капитальный ремонт образовательных учреждений"</t>
  </si>
  <si>
    <t>Привлечение в МДОУ детей из малообеспеченных, неблагополучных семей, оказавшихся в трудной жизненной ситуации, через предоставление компенсации родительской платы за счет средств областного бюджета</t>
  </si>
  <si>
    <t xml:space="preserve">Надбавка к заработной плате воспитателям, заведующим одно-двухгрупповыми муниципальными дошкольными образовательными учреждениями, ведущим воспитательскую работу </t>
  </si>
  <si>
    <t>Социальная поддержка детей из малообеспеченных, неблагополучных семей, оказавшихся в трудной жизненной ситуации путем компенсации родительской платы (полностью или частично)</t>
  </si>
  <si>
    <t>Выплата вознаграждения за выполнение функций классного руководства</t>
  </si>
  <si>
    <t>Выплата денежных премий муниципальным образовательным учреждениям - победителям областного конкурса школьных команд образовательных учреждений</t>
  </si>
  <si>
    <t>Мероприятия, воспитывающие чувство гордости и любви к городу</t>
  </si>
  <si>
    <t xml:space="preserve">Субсидия на страхование оборудования по дистанционному обучению детей-инвалидов </t>
  </si>
  <si>
    <t>Организация молодежных трудовых отрядов по благоустройству города, обеспечение посадочными материалами</t>
  </si>
  <si>
    <t>Организация участия талантливой молодежи округа, творческих коллективов в мероприятиях областного и Российского уровня</t>
  </si>
  <si>
    <t>Организация трудоустройства молодежи, стажировок молодых специалистов</t>
  </si>
  <si>
    <t>Содействие выпуску специальных молодежных телевизионных, радио передач, молодежных печатных изданий. Информационное обеспечение молодежных мероприятий</t>
  </si>
  <si>
    <t>Городской конкурс молодежных проектов (программ) на получение муниципальных грантов на их реализацию</t>
  </si>
  <si>
    <t>МУДК "Маяк"городское мероприятие в рамках фестиваля "Весна студенческая - 2011"</t>
  </si>
  <si>
    <t>МУДК "Маяк" городской праздник "День первокурсника"</t>
  </si>
  <si>
    <t>ПКиО подготовка и проведение Дня Российской молодежи</t>
  </si>
  <si>
    <t>13.1</t>
  </si>
  <si>
    <t>"Образование" в Озерском городском округе на 2011 год и на среднесрочный период до 2013 года (УО)</t>
  </si>
  <si>
    <t>Поощрение лучших педагогических работников и учащихся - победителей конкурсов</t>
  </si>
  <si>
    <t>Газопровод в п.Новогорный, IV очередь</t>
  </si>
  <si>
    <t xml:space="preserve">Биотермическая яма (рабочий проект) </t>
  </si>
  <si>
    <t>МОУ СОШ №22</t>
  </si>
  <si>
    <t>МОУ СОШ №24</t>
  </si>
  <si>
    <t>МОУ СОШ №25</t>
  </si>
  <si>
    <t>МОУ СОШ №27</t>
  </si>
  <si>
    <t>МОУ СОШ №32</t>
  </si>
  <si>
    <t>МОУ СОШ №33</t>
  </si>
  <si>
    <t>МОУ СОШ №35</t>
  </si>
  <si>
    <t>МОУ СОШ №38</t>
  </si>
  <si>
    <t>МОУ "Лицей №39"</t>
  </si>
  <si>
    <t>МОУ СОШ №41</t>
  </si>
  <si>
    <t>МУДК им. А.С.Пушкина (VIII городской фестиваль молодежных танцевальных коллективов города "Татыш citi - удар лига" в рамках фестиваля "Весна студенческая - 2011"</t>
  </si>
  <si>
    <t>Проведение паспортизации а/дорог и составление проектов организации дорожного движения</t>
  </si>
  <si>
    <t>Разработка компьютерных программ (включая типовые) в целях обеспечения деятельности органов местного самоуправления, а также находящихся в их ведении муниципальных бюджетных учреждений</t>
  </si>
  <si>
    <t>Замена пожарных рукавов</t>
  </si>
  <si>
    <t>Огнезащитная обработка чердачных помещений</t>
  </si>
  <si>
    <t>Огнезащитная обработка сценического оформления</t>
  </si>
  <si>
    <t>Установка распашных решеток</t>
  </si>
  <si>
    <t>"Снижение рисков и смягчение последствий чрезвычайных ситуаций природного и техногенного характера в Озерском городском округе Челябинской области" на 2011 год и на среднесрочный период до 2013 года (Управление ГО и ЧС)</t>
  </si>
  <si>
    <t xml:space="preserve">Участие в областных, российских, международных предметных олимпиадах, научно-практических конференциях, творческих конкурсах, спортивных соревнованиях, художественных выставках, музыкальных и театральных фестивалях среди обучающихся </t>
  </si>
  <si>
    <t>Поощрение наставников, стипендия главы победителей городских, областных, всероссийских и международных предметных олимпиад, творческих конкурсов, спортивных соревнований</t>
  </si>
  <si>
    <t>Оказание единовременной материальной помощи молодым специалистам в ОМУ</t>
  </si>
  <si>
    <t>Субсидия на выплату ежемесячной надбавки к заработной плате молодым специалистам в ОМУ</t>
  </si>
  <si>
    <t xml:space="preserve">Субсидия на приобретение АРМ учителя начальных классов для ОМУ </t>
  </si>
  <si>
    <t>Организация профильного отряда по взаимодействию МОУ СОШ № 38 с ГИБДД</t>
  </si>
  <si>
    <t>Приобретение средств реабилитации (кресло-коляски, трости, костыли и т.д.) для пункта проката в МУ КЦ</t>
  </si>
  <si>
    <t>Информационная поддержка субъектов малого и среднего предпринимательства</t>
  </si>
  <si>
    <t>Обеспечение функционирования сайта в сети "Интернет" в целях поддержки субъектов малого и среднего предпринимательства</t>
  </si>
  <si>
    <t>МДОУ № 43: ул. Космонавтов, 21: ремонт фасада</t>
  </si>
  <si>
    <t>"Капитальные вложения по строительству и реконструкции, проведению проектно-изыскательских работ и капитального ремонта объектов жилищно-коммунальной и социальной сферы" на 2011 и на среднесрочный период до 2013 года (УАиГ)</t>
  </si>
  <si>
    <t>Строительство пирса-водозабора с парком современных видов спорта в районе оздоровительного лагеря "Отважных":проектно-изыскательские работы и проведение экспертизы</t>
  </si>
  <si>
    <t>Разработка технического задания на проектирование капитального ремонта автодороги в п. Татыш (от 2-го ж/дорожного переезда до въезда в поселок)</t>
  </si>
  <si>
    <t>Восстановление верхних изношенных слоев асфальтобетонного покрытия на улично-дорожной сети</t>
  </si>
  <si>
    <t>Тротуары и переезды по адресам всего, в т.ч:</t>
  </si>
  <si>
    <t>Восстановление благоустройства после перекопок</t>
  </si>
  <si>
    <t>Уходные работы по содержанию зеленых насаждений (в т.ч. посадка и вырубка деревьев)</t>
  </si>
  <si>
    <t>Проведение инвентаризации многоквартирных домов Озерского городского округа для определения % физического износа</t>
  </si>
  <si>
    <t>Зональный фестиваль молодежного творчества малых деревень "Когда мы вместе"(МУДК"Синегорье")</t>
  </si>
  <si>
    <t>Фестиваль молодежного искусства "Грани творчества"(МУДК"Маяк")</t>
  </si>
  <si>
    <t>Молодежный фестиваль "Грация, молодость, красота" (МУДК"Маяк")</t>
  </si>
  <si>
    <t>Организация и обеспечение ликвидации несанкционированных свалок на территории ОГО, в т.ч."пос.Татыш" (по данным мониторинга за несанкционированными свалками)</t>
  </si>
  <si>
    <t>Организация и обеспечение ликвидации несанкционированных свалок на территории пос.Новогорный (имеются свалки по данным мониторинга)</t>
  </si>
  <si>
    <t>Организация и обеспечение ликвидации несанкционированных свалок на территории пос.Метлино (имеются свалки по данным мониторинга)</t>
  </si>
  <si>
    <t>Установка дверей с пределом огнестойкости не менее 0,6 часа</t>
  </si>
  <si>
    <t>Установка межэтажных дверей</t>
  </si>
  <si>
    <t>Замена покрытия стен на негорючие материалы</t>
  </si>
  <si>
    <t>Подключение светового оповещения направления выходов</t>
  </si>
  <si>
    <t>Восстановление внешнего освещения над запасными выходами</t>
  </si>
  <si>
    <t>Замена дверей эвакуационных выходов и межэтажных</t>
  </si>
  <si>
    <t>Выполнение ПСД</t>
  </si>
  <si>
    <t>Поощрение учителей муниципальных общеобразовательных учреждений, имеющих высокие результаты обучения и воспитания</t>
  </si>
  <si>
    <t>Проведение профессиональных конкурсов</t>
  </si>
  <si>
    <t xml:space="preserve">Субсидия на оплату услуг по передаче данных и доступа к сети Интернет детей - инвалидов и педагогических работников </t>
  </si>
  <si>
    <t>Проведение городских предметных олимпиад, научно-практических конкурсов, творческих конкурсов, спортивных соревнований, художественных выставок, музыкальных и театральных фестивалей среди обучающихся общеобразовательных учреждений</t>
  </si>
  <si>
    <t>"Развитие дошкольного образования в Озерском городском округе" на 2011 год и на среднесрочный период до 2013 года (УО)</t>
  </si>
  <si>
    <t>"Организация школьного питания в муниципальных общеобразовательных учреждениях Озерского городского округа" на 2011 год и на среднесрочный период до 2013 года (УО)</t>
  </si>
  <si>
    <t>Организация городских оздоровительных лагерей на базе общеобразовательных учреждений (в т.ч. выдача продуктового набора неорганизованным детям - инвалидам, обучающимся на дому)</t>
  </si>
  <si>
    <t>Социальное пособие на погребение почетных граждан</t>
  </si>
  <si>
    <t>Компенсация расходов, связанных с обеспечением льготными проездными билетами для проезда на городском автомобильном транспорте общего пользования</t>
  </si>
  <si>
    <t>"Программа поддержки и развития малого и среднего предпринимательства  в Озерском городском округе" на 2011 и на среднесрочный период до 2013 года (ОРПиПР)</t>
  </si>
  <si>
    <t>Предоставление субсидий на возмещение части затрат по реализации предпринимательских проектов, руководителями и собственниками которых являются молодежь</t>
  </si>
  <si>
    <t>Предоставление льготных кредитов, займов и грантов субъектам малого и среднего предпринимательства ФЭСР ОГО, кредитными организациями, фондами, российскими и иностранными грантодателями</t>
  </si>
  <si>
    <t>Организация и проведение семинаров, курсов, тренингов для незанятого населения, инвалидов, субъектов молодежного предпринимательства и других групп незанятого населения по созданию собственного дела и развитию предпринимательской занятости</t>
  </si>
  <si>
    <t>Проведение конкурсов по приоритетным направлениям малого и среднего предпринимательства</t>
  </si>
  <si>
    <t xml:space="preserve">Освещение вопросов развития малого и среднего предпринимательства, пропаганда и популяризация предпринимательской деятельности в СМИ, издание информационного бюллетеня "Бизнес-вестник" </t>
  </si>
  <si>
    <t>Реконструкция системы водоподготовки (закупка циркуляционных насосов) КСК "Лидер"</t>
  </si>
  <si>
    <t>Восстановление гидроизо-ляции полов душевых и обходной дорожки бассейна КСК "Лидер"</t>
  </si>
  <si>
    <t>Реконструкция системы водоподготовки ( установка циркуляционных насосов) КСК "Лидер"</t>
  </si>
  <si>
    <t>Строительство сквера в районе ж/дома пр. Карла Маркса, 1</t>
  </si>
  <si>
    <t>Реконструкция спорткомплекса "Строитель":1 очередь - капитальный ремонт здания "Гранит" ул.Кирова,16а (экспертиза проектно-сметной документации)</t>
  </si>
  <si>
    <t>Обеспечение бесперебойного водоснабжения холодной водой жителей 15 микрорайона: дополнительные повысительные насосы (монтаж и обвязка)</t>
  </si>
  <si>
    <t xml:space="preserve">Ремонт ул. Кыштымская от перекрестка с пр. Ленина до пересечения с ул. Индустриальной в г. Озерске </t>
  </si>
  <si>
    <t xml:space="preserve">"Разграничение государственной собственности на землю и обустройство земель" на 2011 и на среднесрочный период до 2013 года (УИО) </t>
  </si>
  <si>
    <t>"Обустройство территорий пляжей МУ "Парк Культуры и Отдыха" для организации досуга населения Озерского городского округа" на 2011 и на среднесрочный период до 2013 года (УК)</t>
  </si>
  <si>
    <t>"Сохранение и использование историко-культурного наследия Озерского городского округа" на 2011 и на среднесрочный период до 2013 года (УК)</t>
  </si>
  <si>
    <t>"Развитие муниципальной службы в Озерском городском округе" на 2011 - 2013 годы (ОКиМС)</t>
  </si>
  <si>
    <t>"Развитие информационного общества и формирование электронного правительства в Озерском городском округе Челябинской области на 2011-2012 годы" (ОИиПО)</t>
  </si>
  <si>
    <t>"Оздоровление экологической обстановки на территории Озерского городского округа" на 2011 год и на среднесрочный период до 2013 года (ОООС)</t>
  </si>
  <si>
    <t>Обеспечение доступа работников местного самоуправления к сети Интернет по широкополосным каналам</t>
  </si>
  <si>
    <t>Контроль за загрязняющими веществами, оказывающими негатив-ное воздействие на состояние атмосферного воздуха. Мониторинг воздушной среды в жилой зоне Озерского городского округа, в том числе:</t>
  </si>
  <si>
    <t xml:space="preserve">Информационное обеспечение природоохранной деятельности. Взаимодействие со средствами массовой информации и разъяснительная работа с жителями ОГО, социально направленная на экологическую агитацию </t>
  </si>
  <si>
    <t>"Пожарная безопасность муниципальных учреждений и выполнение первичных мер пожарной безопасности на территории Озерского городского округа" на 2011 год и на среднесрочный период до 2013 года (УО)</t>
  </si>
  <si>
    <t>Приобретение автоматизированных рабочих мест для учителей на условиях софинасирования с Министерством образования и науки Челябинской области</t>
  </si>
  <si>
    <t xml:space="preserve">Страхование оборудования, приобретенного для организации дистанционного образования детей-инвалидов </t>
  </si>
  <si>
    <t>Поддержка образовательных учреждений, активно внедряющих инновационные образовательные программы</t>
  </si>
  <si>
    <t>Приобретение учебно-методических пособий по реализации федерального государственного образовательного стандарта начального общего образования</t>
  </si>
  <si>
    <t>5.3</t>
  </si>
  <si>
    <t>7.4</t>
  </si>
  <si>
    <t>23</t>
  </si>
  <si>
    <t>Модернизация системы горячего водоснабжения г. Озерска (внедрение пилотной системы)</t>
  </si>
  <si>
    <t>Контроль за выбросами от предприятий</t>
  </si>
  <si>
    <t>Контроль за очисткой водоемов от загрязняющих веществ. Мониторинг водных ресурсов Озерского городского округа</t>
  </si>
  <si>
    <t>Исследование воды озер, в том числе радиационный фактор</t>
  </si>
  <si>
    <t>Молодежная акция "Защита зеленых насаждений"</t>
  </si>
  <si>
    <t>б.Гайдара,11(автопарковки №1,2,3,4,6,7,8,11)</t>
  </si>
  <si>
    <t>Организация досуга "неорганизованных" подростков по месту жительства (МУК "ЦКДМ")</t>
  </si>
  <si>
    <t>Фестиваль "Бенефис молодых" (МУДК "Строитель")</t>
  </si>
  <si>
    <t>Торжественная регистрация новорожденных (МУДК"Маяк")</t>
  </si>
  <si>
    <r>
      <t>УВД по Озерскому городскому округу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(проектирование пунктов учета тепловой энергии, ГВС и ХПВ)</t>
    </r>
  </si>
  <si>
    <t>Модернизация лифтов (13 шт.) согласно графику</t>
  </si>
  <si>
    <t xml:space="preserve">Подготовка проектно-сметной документации (ДК "Энергетик")                            </t>
  </si>
  <si>
    <t xml:space="preserve">              ОТЧЕТ (ИНФОРМАЦИЯ)                                                                                                                                                                                                                                                                о реализации целевых программ Озерского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2011 год</t>
  </si>
  <si>
    <t>Средства собственников в многоквартирном жилом доме (муниципальные жилые помещения)</t>
  </si>
  <si>
    <t>Монтажные работы по оборудованию 3-х трубчатых колодцев п.Бижеляк, трубчатого колодца д.Селезни и их обустройство</t>
  </si>
  <si>
    <t>"Чистая вода" на территории Озерского городского округа на 2010-2020 годы (УКСиБ)</t>
  </si>
  <si>
    <t xml:space="preserve">Обеспечение мероприятий по проведению капитального ремонта многоквартирных домов в соответствии с ФЗ от 21.07.2007 № 185-ФЗ   </t>
  </si>
  <si>
    <r>
      <t>Управление капитального строительства и благоустройства</t>
    </r>
    <r>
      <rPr>
        <u val="single"/>
        <sz val="9"/>
        <rFont val="Times New Roman"/>
        <family val="1"/>
      </rPr>
      <t xml:space="preserve"> </t>
    </r>
  </si>
  <si>
    <r>
      <t xml:space="preserve">Управление имущественных отношений </t>
    </r>
    <r>
      <rPr>
        <u val="single"/>
        <sz val="9"/>
        <rFont val="Times New Roman"/>
        <family val="1"/>
      </rPr>
      <t>(</t>
    </r>
    <r>
      <rPr>
        <sz val="9"/>
        <rFont val="Times New Roman"/>
        <family val="1"/>
      </rPr>
      <t>приобретение современной коммунальной техники)</t>
    </r>
  </si>
  <si>
    <t>Организация и обеспечение сбора и утилизации ртутьсодержащих отходов от предприятий, финансируемых из бюджета. Демеркуризация загрязненных территорий</t>
  </si>
  <si>
    <t>Организация и обеспечение сбора и утилизации автопокрышек</t>
  </si>
  <si>
    <t>Городской фестиваль молодежных театральных коллективов МУДК "Строитель"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</si>
  <si>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</si>
  <si>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</si>
  <si>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</si>
  <si>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</si>
  <si>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</si>
  <si>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</si>
  <si>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</si>
  <si>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</si>
  <si>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</si>
  <si>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</si>
  <si>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</si>
  <si>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</si>
  <si>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</si>
  <si>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</si>
  <si>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</si>
  <si>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</si>
  <si>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</si>
  <si>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1.24</t>
  </si>
  <si>
    <t>1.25</t>
  </si>
  <si>
    <t>1.26</t>
  </si>
  <si>
    <t>Бесплатный проезд на городском и пригородном автомобильном транспорте общего пользования почетных граждан</t>
  </si>
  <si>
    <t>Перевод 4 жилых домов в п.Бижеляк на электрическое отопление (строительство)</t>
  </si>
  <si>
    <t>МУ "Социальная сфера"</t>
  </si>
  <si>
    <t>Приобретение и установка приборов учета наружного освещения</t>
  </si>
  <si>
    <t>Энергетическое обследование и оформление энергопаспорта на сети уличного освещения</t>
  </si>
  <si>
    <t>Отдельные элементы благоустройства (песок, архитектурные элементы)</t>
  </si>
  <si>
    <t>Восстановление благоустройства (ремонт тротуаров,бордюров, заездов,газонов)</t>
  </si>
  <si>
    <t>1.27</t>
  </si>
  <si>
    <t>Управление социальной защиты населения</t>
  </si>
  <si>
    <t>Ремонт помещения для размещения технических средств по реабилитации инвалидов</t>
  </si>
  <si>
    <t>Переселение граждан из жилищного фонда, признанного непригодным для проживания</t>
  </si>
  <si>
    <t>24</t>
  </si>
  <si>
    <t>Мероприятия по преодолению последствий радиационной аварии на ПО "Маяк" и обеспечение радиационной безопасности Челябинской области</t>
  </si>
  <si>
    <t>Областной бюджет</t>
  </si>
  <si>
    <t>МОУ д/с "Родничок"</t>
  </si>
  <si>
    <t>Демонтаж отделки стен лестничного марша и пола</t>
  </si>
  <si>
    <t>Установка приборов учета ТЭР,проведение энергетического обследования</t>
  </si>
  <si>
    <r>
      <t>МОУ "СОШ №21":</t>
    </r>
    <r>
      <rPr>
        <sz val="9"/>
        <rFont val="Times New Roman"/>
        <family val="1"/>
      </rPr>
      <t xml:space="preserve"> установка приборов учета ТЭР, проведение энергетического обследования здания </t>
    </r>
  </si>
  <si>
    <r>
      <t>МОУ "СОШ №30":</t>
    </r>
    <r>
      <rPr>
        <sz val="9"/>
        <rFont val="Times New Roman"/>
        <family val="1"/>
      </rPr>
      <t xml:space="preserve"> установка приборов учета ТЭР, проведение энергетического обследования</t>
    </r>
  </si>
  <si>
    <t xml:space="preserve">Установка приборов учета ТЭР, проведение энергетического обследования   </t>
  </si>
  <si>
    <t xml:space="preserve">Установка приборов учета теплоэнергетических ресурсов, проведение энергетического обследования   </t>
  </si>
  <si>
    <t>МДОУ № 1: ул.Ермолаева,2а: ремонт фасада с заменой окон, замена оконных проемов на ПВХ и ремонт помещений внутри здания</t>
  </si>
  <si>
    <t>Замена канализационных труб в здании корпуса №1 МДОУ Детский сад № 8 пос. Метлино</t>
  </si>
  <si>
    <t>Ремонт кровли центрального блока, замена оконных блоков МОУ СОШ №33</t>
  </si>
  <si>
    <t>МОУ СОШ №30 замена оконных блоков</t>
  </si>
  <si>
    <t>Замена оконных блоков МОУ СОШ №33</t>
  </si>
  <si>
    <t>МОУ СОШ №35 замена окон</t>
  </si>
  <si>
    <t xml:space="preserve">МОУ СОШ №35 ремонт спортивной площадки </t>
  </si>
  <si>
    <t>МОУ СОШ №41замена окон</t>
  </si>
  <si>
    <t>МОУ СОШ №27 замена окон</t>
  </si>
  <si>
    <t>МОУ СОШ №24 реконструкция спортплощадки</t>
  </si>
  <si>
    <t>МОУ СОШ №24 замена окон</t>
  </si>
  <si>
    <t xml:space="preserve">МОУ ДОД "ДЮСШ №2" ремонт сетчатого ограждения поля </t>
  </si>
  <si>
    <t>МОУ Лицей №39 замена дверей, ремонт полов</t>
  </si>
  <si>
    <t>МОУ СОШ №32 замена окон</t>
  </si>
  <si>
    <t>МОУ СОШ №22 замена окон</t>
  </si>
  <si>
    <t>МОУ СОШ №23 замена окон</t>
  </si>
  <si>
    <t>МОУ СОШ №38 замена окон</t>
  </si>
  <si>
    <t>МОУ СОШ №25 замена окон</t>
  </si>
  <si>
    <t>Подпрограмма "Оказание молодым семьям государственной поддержки для улучшения жилищных условий" (УИО)</t>
  </si>
  <si>
    <t>Подпрограмма "Предоставление работникам бюджетной сферы социальных выплат на приобретение или строительство жилья" (УИО)</t>
  </si>
  <si>
    <t>Подпрограмма "Мероприятия по переселению граждан из жилищного фонда, признанного непригодным для проживания" (УИО)</t>
  </si>
  <si>
    <t xml:space="preserve">"Энергосбережение и повышение энергетической эффективности Озерского городского округа Челябинской области на 2010-2020 годы" </t>
  </si>
  <si>
    <t>6.1</t>
  </si>
  <si>
    <t>9.1</t>
  </si>
  <si>
    <t>МТК "Золотой петушок"</t>
  </si>
  <si>
    <t>1.1.1</t>
  </si>
  <si>
    <t>МУК "ЦБС"</t>
  </si>
  <si>
    <t>1.3.1</t>
  </si>
  <si>
    <t>МУ ДК "Строитель"</t>
  </si>
  <si>
    <t xml:space="preserve">МУК "Театр драмы и комедии"Наш дом" </t>
  </si>
  <si>
    <t>Технический надзор за установкой узла учета ТЭР</t>
  </si>
  <si>
    <t>Установка и устройство узла учета ТЭР</t>
  </si>
  <si>
    <t>Проведение энергетического обследования</t>
  </si>
  <si>
    <t xml:space="preserve">МУК ДК "Строитель" </t>
  </si>
  <si>
    <t xml:space="preserve">МУК ДК "Синегорье" </t>
  </si>
  <si>
    <t>МУДОД "ДШИ"</t>
  </si>
  <si>
    <t>Установка приборов учета ТЭР</t>
  </si>
  <si>
    <t xml:space="preserve">ДК "Маяк" </t>
  </si>
  <si>
    <t>2.6</t>
  </si>
  <si>
    <r>
      <t>МУК "ЦКДМ":</t>
    </r>
    <r>
      <rPr>
        <sz val="9"/>
        <rFont val="Times New Roman"/>
        <family val="1"/>
      </rPr>
      <t>проведение энергетического обследования</t>
    </r>
  </si>
  <si>
    <t>2.7</t>
  </si>
  <si>
    <r>
      <t xml:space="preserve">МОУ ДОД "ДМШ №1": </t>
    </r>
    <r>
      <rPr>
        <sz val="9"/>
        <rFont val="Times New Roman"/>
        <family val="1"/>
      </rPr>
      <t>проведение энергетического обследования</t>
    </r>
  </si>
  <si>
    <t>2.8</t>
  </si>
  <si>
    <r>
      <t xml:space="preserve">МУК ТК "Золотой петушок": </t>
    </r>
    <r>
      <rPr>
        <sz val="9"/>
        <rFont val="Times New Roman"/>
        <family val="1"/>
      </rPr>
      <t>проведение энергетического обследования</t>
    </r>
  </si>
  <si>
    <t>2.9</t>
  </si>
  <si>
    <r>
      <t xml:space="preserve">МОУ ДОД "ДХШ": </t>
    </r>
    <r>
      <rPr>
        <sz val="9"/>
        <rFont val="Times New Roman"/>
        <family val="1"/>
      </rPr>
      <t>проведение энергетического обследования</t>
    </r>
  </si>
  <si>
    <t>2.10</t>
  </si>
  <si>
    <r>
      <t xml:space="preserve">МУ "ПКиО": </t>
    </r>
    <r>
      <rPr>
        <sz val="9"/>
        <rFont val="Times New Roman"/>
        <family val="1"/>
      </rPr>
      <t>проведение энергетического обследования</t>
    </r>
  </si>
  <si>
    <t>2.11</t>
  </si>
  <si>
    <r>
      <t xml:space="preserve">МОУ ДОД "ДМШ №2": </t>
    </r>
    <r>
      <rPr>
        <sz val="9"/>
        <rFont val="Times New Roman"/>
        <family val="1"/>
      </rPr>
      <t>проведение энергетического обследования</t>
    </r>
  </si>
  <si>
    <t>2.12</t>
  </si>
  <si>
    <r>
      <t xml:space="preserve">МУ ДК им А.С.Пушкина: </t>
    </r>
    <r>
      <rPr>
        <sz val="9"/>
        <rFont val="Times New Roman"/>
        <family val="1"/>
      </rPr>
      <t>проведение энергетического обследования</t>
    </r>
  </si>
  <si>
    <t>2.13</t>
  </si>
  <si>
    <r>
      <t>МУК "ЦБС":</t>
    </r>
    <r>
      <rPr>
        <sz val="9"/>
        <rFont val="Times New Roman"/>
        <family val="1"/>
      </rPr>
      <t>проведение энергетического обследования</t>
    </r>
  </si>
  <si>
    <t>2.14</t>
  </si>
  <si>
    <r>
      <t>МУК "ЦСДШБ":</t>
    </r>
    <r>
      <rPr>
        <sz val="9"/>
        <rFont val="Times New Roman"/>
        <family val="1"/>
      </rPr>
      <t>проведение энергетического обследования</t>
    </r>
  </si>
  <si>
    <t xml:space="preserve">УО, ул. Уральская,8 </t>
  </si>
  <si>
    <t>МДОУ "Детский сад № 1"</t>
  </si>
  <si>
    <t>МДОУ "Детский сад № 8"</t>
  </si>
  <si>
    <t>МДОУ "Детский сад № 10"</t>
  </si>
  <si>
    <t xml:space="preserve">МДОУ "Детский сад № 26" </t>
  </si>
  <si>
    <t xml:space="preserve">МДОУ "Детский сад № 27" </t>
  </si>
  <si>
    <t>МДОУ "Детский сад № 43"</t>
  </si>
  <si>
    <r>
      <t>МДОУ "Детский сад № 50"</t>
    </r>
    <r>
      <rPr>
        <sz val="9"/>
        <rFont val="Times New Roman"/>
        <family val="1"/>
      </rPr>
      <t xml:space="preserve"> (проведение энергетического обследования)</t>
    </r>
  </si>
  <si>
    <t xml:space="preserve">МДОУ "Детский сад № 51" </t>
  </si>
  <si>
    <t xml:space="preserve">МДОУ "Детский сад № 53" </t>
  </si>
  <si>
    <t xml:space="preserve">МДОУ "Детский сад № 55" </t>
  </si>
  <si>
    <t>МДОУ "Родничок"</t>
  </si>
  <si>
    <t>МДОУ "Творчество"</t>
  </si>
  <si>
    <t>МОУ "СОШ №22"</t>
  </si>
  <si>
    <t>МОУ "СОШ №24"</t>
  </si>
  <si>
    <t>МОУ "СОШ №33"</t>
  </si>
  <si>
    <t>МОУ "СОШ №35"</t>
  </si>
  <si>
    <t>МОУ "СОШ №38"</t>
  </si>
  <si>
    <t>МОУ "СОШ №41"</t>
  </si>
  <si>
    <t>1.23</t>
  </si>
  <si>
    <t>МОУ ДОД "ДЭБЦ"</t>
  </si>
  <si>
    <t>МОУ ДОД "СЮТ"</t>
  </si>
  <si>
    <t>МОУ ДОД "ДТДиМ"</t>
  </si>
  <si>
    <t>МДОУ №54</t>
  </si>
  <si>
    <t>МОУ "Лицей №23"</t>
  </si>
  <si>
    <t>1.28</t>
  </si>
  <si>
    <t>МДОУ д/с "Страна чудес"</t>
  </si>
  <si>
    <t>1.29</t>
  </si>
  <si>
    <r>
      <t>МДОУ д/с №15":</t>
    </r>
    <r>
      <rPr>
        <sz val="9"/>
        <rFont val="Times New Roman"/>
        <family val="1"/>
      </rPr>
      <t xml:space="preserve"> проведение энергетического обследования</t>
    </r>
  </si>
  <si>
    <t>1.30</t>
  </si>
  <si>
    <r>
      <t>МДОУ д/с №58 "Жемчужинка":</t>
    </r>
    <r>
      <rPr>
        <sz val="9"/>
        <rFont val="Times New Roman"/>
        <family val="1"/>
      </rPr>
      <t xml:space="preserve"> проведение энергетического обследования</t>
    </r>
  </si>
  <si>
    <t>1.31</t>
  </si>
  <si>
    <r>
      <t>МОУ СОШ №25:</t>
    </r>
    <r>
      <rPr>
        <sz val="9"/>
        <rFont val="Times New Roman"/>
        <family val="1"/>
      </rPr>
      <t xml:space="preserve"> проведение энергетического обследования</t>
    </r>
  </si>
  <si>
    <t>1.32</t>
  </si>
  <si>
    <r>
      <t>МОУ СОШ №27:</t>
    </r>
    <r>
      <rPr>
        <sz val="9"/>
        <rFont val="Times New Roman"/>
        <family val="1"/>
      </rPr>
      <t xml:space="preserve"> проведение энергетического обследования</t>
    </r>
  </si>
  <si>
    <t>1.33</t>
  </si>
  <si>
    <r>
      <t>МОУ СОШ №32:</t>
    </r>
    <r>
      <rPr>
        <sz val="9"/>
        <rFont val="Times New Roman"/>
        <family val="1"/>
      </rPr>
      <t xml:space="preserve"> проведение энергетического обследования</t>
    </r>
  </si>
  <si>
    <t>1.34</t>
  </si>
  <si>
    <r>
      <t>МОУ СОШ №202:</t>
    </r>
    <r>
      <rPr>
        <sz val="9"/>
        <rFont val="Times New Roman"/>
        <family val="1"/>
      </rPr>
      <t xml:space="preserve"> проведение энергетического обследования</t>
    </r>
  </si>
  <si>
    <t>1.35</t>
  </si>
  <si>
    <r>
      <t>МЛСШ им Ю.А.Гагарина:</t>
    </r>
    <r>
      <rPr>
        <sz val="9"/>
        <rFont val="Times New Roman"/>
        <family val="1"/>
      </rPr>
      <t xml:space="preserve"> проведение энергетического обследования</t>
    </r>
  </si>
  <si>
    <t>1.36</t>
  </si>
  <si>
    <r>
      <t>МОУ ДОД "Дружба":</t>
    </r>
    <r>
      <rPr>
        <sz val="9"/>
        <rFont val="Times New Roman"/>
        <family val="1"/>
      </rPr>
      <t xml:space="preserve"> проведение энергетического обследования</t>
    </r>
  </si>
  <si>
    <t>1.37</t>
  </si>
  <si>
    <r>
      <t>МОУ ДОД ДЮСШ:</t>
    </r>
    <r>
      <rPr>
        <sz val="9"/>
        <rFont val="Times New Roman"/>
        <family val="1"/>
      </rPr>
      <t xml:space="preserve"> проведение энергетического обследования</t>
    </r>
  </si>
  <si>
    <t>1.38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</si>
</sst>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#,##0.000&quot;р.&quot;"/>
    <numFmt numFmtId="176" formatCode="#,##0.000"/>
    <numFmt numFmtId="177" formatCode="#,##0.00_ ;[Red]\-#,##0.0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9"/>
      <color indexed="8"/>
      <name val="Times New Roman"/>
      <family val="1"/>
    </font>
    <font>
      <b/>
      <i/>
      <u val="single"/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62">
    <xf numFmtId="0" fontId="0" fillId="0" borderId="0" xfId="0" applyAlignment="1">
      <alignment/>
    </xf>
    <xf numFmtId="0" fontId="5" fillId="0" borderId="0" xfId="0" applyFont="1" applyFill="1" applyAlignment="1">
      <alignment/>
    </xf>
    <xf numFmtId="2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49" fontId="6" fillId="0" borderId="15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24" borderId="17" xfId="54" applyFont="1" applyFill="1" applyBorder="1" applyAlignment="1">
      <alignment horizontal="center" vertical="center"/>
      <protection/>
    </xf>
    <xf numFmtId="0" fontId="6" fillId="24" borderId="18" xfId="55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69" fontId="11" fillId="24" borderId="19" xfId="55" applyNumberFormat="1" applyFont="1" applyFill="1" applyBorder="1" applyAlignment="1">
      <alignment horizontal="center" vertical="center" wrapText="1"/>
      <protection/>
    </xf>
    <xf numFmtId="169" fontId="6" fillId="24" borderId="19" xfId="55" applyNumberFormat="1" applyFont="1" applyFill="1" applyBorder="1" applyAlignment="1">
      <alignment horizontal="center" vertical="center" wrapText="1"/>
      <protection/>
    </xf>
    <xf numFmtId="4" fontId="6" fillId="24" borderId="19" xfId="54" applyNumberFormat="1" applyFont="1" applyFill="1" applyBorder="1" applyAlignment="1">
      <alignment horizontal="center" vertical="center"/>
      <protection/>
    </xf>
    <xf numFmtId="49" fontId="6" fillId="24" borderId="15" xfId="54" applyNumberFormat="1" applyFont="1" applyFill="1" applyBorder="1" applyAlignment="1">
      <alignment horizontal="center" vertical="center"/>
      <protection/>
    </xf>
    <xf numFmtId="2" fontId="11" fillId="24" borderId="20" xfId="54" applyNumberFormat="1" applyFont="1" applyFill="1" applyBorder="1" applyAlignment="1">
      <alignment horizontal="center" vertical="center" wrapText="1"/>
      <protection/>
    </xf>
    <xf numFmtId="0" fontId="6" fillId="24" borderId="10" xfId="54" applyFont="1" applyFill="1" applyBorder="1" applyAlignment="1">
      <alignment horizontal="center" vertical="center"/>
      <protection/>
    </xf>
    <xf numFmtId="0" fontId="6" fillId="24" borderId="10" xfId="54" applyFont="1" applyFill="1" applyBorder="1" applyAlignment="1">
      <alignment horizontal="left" vertical="center" wrapText="1"/>
      <protection/>
    </xf>
    <xf numFmtId="2" fontId="6" fillId="24" borderId="19" xfId="54" applyNumberFormat="1" applyFont="1" applyFill="1" applyBorder="1" applyAlignment="1">
      <alignment horizontal="center" vertical="center" wrapText="1"/>
      <protection/>
    </xf>
    <xf numFmtId="49" fontId="6" fillId="0" borderId="10" xfId="54" applyNumberFormat="1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6" fillId="24" borderId="10" xfId="53" applyNumberFormat="1" applyFont="1" applyFill="1" applyBorder="1" applyAlignment="1" applyProtection="1">
      <alignment horizontal="left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49" fontId="11" fillId="0" borderId="15" xfId="54" applyNumberFormat="1" applyFont="1" applyBorder="1" applyAlignment="1">
      <alignment horizontal="center" vertical="center" wrapText="1"/>
      <protection/>
    </xf>
    <xf numFmtId="49" fontId="6" fillId="0" borderId="13" xfId="54" applyNumberFormat="1" applyFont="1" applyBorder="1" applyAlignment="1">
      <alignment horizontal="center" vertical="center" wrapText="1"/>
      <protection/>
    </xf>
    <xf numFmtId="0" fontId="6" fillId="24" borderId="10" xfId="55" applyFont="1" applyFill="1" applyBorder="1" applyAlignment="1">
      <alignment vertical="center" wrapText="1"/>
      <protection/>
    </xf>
    <xf numFmtId="0" fontId="6" fillId="24" borderId="15" xfId="54" applyFont="1" applyFill="1" applyBorder="1" applyAlignment="1">
      <alignment vertical="center" wrapText="1"/>
      <protection/>
    </xf>
    <xf numFmtId="0" fontId="6" fillId="24" borderId="10" xfId="54" applyFont="1" applyFill="1" applyBorder="1" applyAlignment="1">
      <alignment vertical="center" wrapText="1"/>
      <protection/>
    </xf>
    <xf numFmtId="0" fontId="6" fillId="24" borderId="13" xfId="53" applyNumberFormat="1" applyFont="1" applyFill="1" applyBorder="1" applyAlignment="1" applyProtection="1">
      <alignment horizontal="left" vertical="center" wrapText="1"/>
      <protection/>
    </xf>
    <xf numFmtId="0" fontId="6" fillId="24" borderId="10" xfId="53" applyNumberFormat="1" applyFont="1" applyFill="1" applyBorder="1" applyAlignment="1" applyProtection="1">
      <alignment horizontal="left" vertical="center" wrapText="1"/>
      <protection/>
    </xf>
    <xf numFmtId="0" fontId="6" fillId="24" borderId="15" xfId="55" applyFont="1" applyFill="1" applyBorder="1" applyAlignment="1">
      <alignment vertical="center" wrapText="1"/>
      <protection/>
    </xf>
    <xf numFmtId="0" fontId="6" fillId="24" borderId="11" xfId="55" applyFont="1" applyFill="1" applyBorder="1" applyAlignment="1">
      <alignment vertical="center" wrapText="1"/>
      <protection/>
    </xf>
    <xf numFmtId="2" fontId="9" fillId="24" borderId="21" xfId="54" applyNumberFormat="1" applyFont="1" applyFill="1" applyBorder="1" applyAlignment="1">
      <alignment horizontal="center" vertical="center" wrapText="1"/>
      <protection/>
    </xf>
    <xf numFmtId="49" fontId="11" fillId="0" borderId="10" xfId="54" applyNumberFormat="1" applyFont="1" applyBorder="1" applyAlignment="1">
      <alignment horizontal="center" vertical="center" wrapText="1"/>
      <protection/>
    </xf>
    <xf numFmtId="0" fontId="5" fillId="24" borderId="17" xfId="54" applyFont="1" applyFill="1" applyBorder="1" applyAlignment="1">
      <alignment horizontal="center" vertical="center"/>
      <protection/>
    </xf>
    <xf numFmtId="169" fontId="11" fillId="24" borderId="22" xfId="55" applyNumberFormat="1" applyFont="1" applyFill="1" applyBorder="1" applyAlignment="1">
      <alignment horizontal="center" vertical="center" wrapText="1"/>
      <protection/>
    </xf>
    <xf numFmtId="49" fontId="7" fillId="0" borderId="17" xfId="54" applyNumberFormat="1" applyFont="1" applyBorder="1" applyAlignment="1">
      <alignment horizontal="center" vertical="center" wrapText="1"/>
      <protection/>
    </xf>
    <xf numFmtId="0" fontId="6" fillId="24" borderId="15" xfId="54" applyFont="1" applyFill="1" applyBorder="1" applyAlignment="1">
      <alignment horizontal="center" vertical="center"/>
      <protection/>
    </xf>
    <xf numFmtId="0" fontId="6" fillId="24" borderId="11" xfId="54" applyFont="1" applyFill="1" applyBorder="1" applyAlignment="1">
      <alignment horizontal="center" vertical="center"/>
      <protection/>
    </xf>
    <xf numFmtId="49" fontId="11" fillId="0" borderId="13" xfId="54" applyNumberFormat="1" applyFont="1" applyBorder="1" applyAlignment="1">
      <alignment horizontal="center" vertical="center" wrapText="1"/>
      <protection/>
    </xf>
    <xf numFmtId="49" fontId="6" fillId="0" borderId="11" xfId="54" applyNumberFormat="1" applyFont="1" applyBorder="1" applyAlignment="1">
      <alignment horizontal="center" vertical="center" wrapText="1"/>
      <protection/>
    </xf>
    <xf numFmtId="49" fontId="7" fillId="0" borderId="16" xfId="54" applyNumberFormat="1" applyFont="1" applyBorder="1" applyAlignment="1">
      <alignment horizontal="center" vertical="center" wrapText="1"/>
      <protection/>
    </xf>
    <xf numFmtId="49" fontId="6" fillId="0" borderId="15" xfId="54" applyNumberFormat="1" applyFont="1" applyBorder="1" applyAlignment="1">
      <alignment horizontal="center" vertical="center" wrapText="1"/>
      <protection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left" vertical="center" wrapText="1"/>
    </xf>
    <xf numFmtId="49" fontId="6" fillId="0" borderId="23" xfId="0" applyNumberFormat="1" applyFont="1" applyFill="1" applyBorder="1" applyAlignment="1">
      <alignment horizontal="center" vertical="center"/>
    </xf>
    <xf numFmtId="0" fontId="11" fillId="24" borderId="15" xfId="55" applyFont="1" applyFill="1" applyBorder="1" applyAlignment="1">
      <alignment vertical="center" wrapText="1"/>
      <protection/>
    </xf>
    <xf numFmtId="0" fontId="11" fillId="24" borderId="10" xfId="55" applyFont="1" applyFill="1" applyBorder="1" applyAlignment="1">
      <alignment vertical="center" wrapText="1"/>
      <protection/>
    </xf>
    <xf numFmtId="169" fontId="6" fillId="24" borderId="24" xfId="55" applyNumberFormat="1" applyFont="1" applyFill="1" applyBorder="1" applyAlignment="1">
      <alignment horizontal="center" vertical="center" wrapText="1"/>
      <protection/>
    </xf>
    <xf numFmtId="0" fontId="7" fillId="24" borderId="16" xfId="54" applyFont="1" applyFill="1" applyBorder="1" applyAlignment="1">
      <alignment horizontal="center" vertical="center"/>
      <protection/>
    </xf>
    <xf numFmtId="0" fontId="6" fillId="24" borderId="13" xfId="54" applyFont="1" applyFill="1" applyBorder="1" applyAlignment="1">
      <alignment horizontal="center" vertical="center"/>
      <protection/>
    </xf>
    <xf numFmtId="49" fontId="6" fillId="0" borderId="17" xfId="0" applyNumberFormat="1" applyFont="1" applyFill="1" applyBorder="1" applyAlignment="1">
      <alignment horizontal="center" vertical="center"/>
    </xf>
    <xf numFmtId="2" fontId="9" fillId="24" borderId="20" xfId="54" applyNumberFormat="1" applyFont="1" applyFill="1" applyBorder="1" applyAlignment="1">
      <alignment horizontal="center" vertical="center" wrapText="1"/>
      <protection/>
    </xf>
    <xf numFmtId="2" fontId="11" fillId="24" borderId="25" xfId="54" applyNumberFormat="1" applyFont="1" applyFill="1" applyBorder="1" applyAlignment="1">
      <alignment horizontal="center" vertical="center" wrapText="1"/>
      <protection/>
    </xf>
    <xf numFmtId="0" fontId="12" fillId="24" borderId="10" xfId="53" applyNumberFormat="1" applyFont="1" applyFill="1" applyBorder="1" applyAlignment="1" applyProtection="1">
      <alignment horizontal="left" vertical="center" wrapText="1"/>
      <protection/>
    </xf>
    <xf numFmtId="0" fontId="6" fillId="24" borderId="13" xfId="54" applyFont="1" applyFill="1" applyBorder="1" applyAlignment="1">
      <alignment vertical="center" wrapText="1"/>
      <protection/>
    </xf>
    <xf numFmtId="4" fontId="6" fillId="24" borderId="26" xfId="54" applyNumberFormat="1" applyFont="1" applyFill="1" applyBorder="1" applyAlignment="1">
      <alignment horizontal="center" vertical="center"/>
      <protection/>
    </xf>
    <xf numFmtId="0" fontId="6" fillId="24" borderId="11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6" fillId="24" borderId="10" xfId="54" applyNumberFormat="1" applyFont="1" applyFill="1" applyBorder="1" applyAlignment="1">
      <alignment horizontal="center" vertical="center"/>
      <protection/>
    </xf>
    <xf numFmtId="169" fontId="11" fillId="24" borderId="24" xfId="55" applyNumberFormat="1" applyFont="1" applyFill="1" applyBorder="1" applyAlignment="1">
      <alignment horizontal="center" vertical="center" wrapText="1"/>
      <protection/>
    </xf>
    <xf numFmtId="169" fontId="6" fillId="24" borderId="19" xfId="54" applyNumberFormat="1" applyFont="1" applyFill="1" applyBorder="1" applyAlignment="1">
      <alignment horizontal="center" vertical="center" wrapText="1"/>
      <protection/>
    </xf>
    <xf numFmtId="49" fontId="6" fillId="24" borderId="10" xfId="54" applyNumberFormat="1" applyFont="1" applyFill="1" applyBorder="1" applyAlignment="1">
      <alignment horizontal="left" vertical="center" wrapText="1"/>
      <protection/>
    </xf>
    <xf numFmtId="0" fontId="6" fillId="24" borderId="12" xfId="53" applyNumberFormat="1" applyFont="1" applyFill="1" applyBorder="1" applyAlignment="1" applyProtection="1">
      <alignment horizontal="left" vertical="center" wrapText="1"/>
      <protection/>
    </xf>
    <xf numFmtId="0" fontId="6" fillId="24" borderId="10" xfId="0" applyFont="1" applyFill="1" applyBorder="1" applyAlignment="1">
      <alignment vertical="center" wrapText="1"/>
    </xf>
    <xf numFmtId="49" fontId="6" fillId="0" borderId="14" xfId="54" applyNumberFormat="1" applyFont="1" applyBorder="1" applyAlignment="1">
      <alignment horizontal="center" vertical="center" wrapText="1"/>
      <protection/>
    </xf>
    <xf numFmtId="0" fontId="6" fillId="24" borderId="12" xfId="54" applyFont="1" applyFill="1" applyBorder="1" applyAlignment="1">
      <alignment horizontal="center" vertical="center"/>
      <protection/>
    </xf>
    <xf numFmtId="49" fontId="9" fillId="0" borderId="18" xfId="0" applyNumberFormat="1" applyFont="1" applyFill="1" applyBorder="1" applyAlignment="1">
      <alignment horizontal="justify" vertical="center"/>
    </xf>
    <xf numFmtId="0" fontId="6" fillId="24" borderId="10" xfId="0" applyFont="1" applyFill="1" applyBorder="1" applyAlignment="1">
      <alignment horizontal="left" vertical="center" wrapText="1"/>
    </xf>
    <xf numFmtId="169" fontId="6" fillId="24" borderId="22" xfId="55" applyNumberFormat="1" applyFont="1" applyFill="1" applyBorder="1" applyAlignment="1">
      <alignment horizontal="center" vertical="center" wrapText="1"/>
      <protection/>
    </xf>
    <xf numFmtId="169" fontId="6" fillId="24" borderId="27" xfId="55" applyNumberFormat="1" applyFont="1" applyFill="1" applyBorder="1" applyAlignment="1">
      <alignment horizontal="center" vertical="center" wrapText="1"/>
      <protection/>
    </xf>
    <xf numFmtId="49" fontId="6" fillId="0" borderId="12" xfId="54" applyNumberFormat="1" applyFont="1" applyBorder="1" applyAlignment="1">
      <alignment horizontal="center" vertical="center" wrapText="1"/>
      <protection/>
    </xf>
    <xf numFmtId="0" fontId="6" fillId="24" borderId="14" xfId="54" applyFont="1" applyFill="1" applyBorder="1" applyAlignment="1">
      <alignment horizontal="center" vertical="center"/>
      <protection/>
    </xf>
    <xf numFmtId="0" fontId="11" fillId="24" borderId="10" xfId="0" applyFont="1" applyFill="1" applyBorder="1" applyAlignment="1">
      <alignment horizontal="left" vertical="center" wrapText="1"/>
    </xf>
    <xf numFmtId="0" fontId="7" fillId="24" borderId="17" xfId="53" applyNumberFormat="1" applyFont="1" applyFill="1" applyBorder="1" applyAlignment="1" applyProtection="1">
      <alignment horizontal="left" vertical="center" wrapText="1"/>
      <protection/>
    </xf>
    <xf numFmtId="49" fontId="6" fillId="24" borderId="14" xfId="54" applyNumberFormat="1" applyFont="1" applyFill="1" applyBorder="1" applyAlignment="1">
      <alignment horizontal="center" vertical="center"/>
      <protection/>
    </xf>
    <xf numFmtId="2" fontId="9" fillId="24" borderId="28" xfId="0" applyNumberFormat="1" applyFont="1" applyFill="1" applyBorder="1" applyAlignment="1">
      <alignment horizontal="center" vertical="center" wrapText="1"/>
    </xf>
    <xf numFmtId="2" fontId="9" fillId="24" borderId="29" xfId="0" applyNumberFormat="1" applyFont="1" applyFill="1" applyBorder="1" applyAlignment="1">
      <alignment horizontal="center" vertical="center" wrapText="1"/>
    </xf>
    <xf numFmtId="49" fontId="6" fillId="0" borderId="23" xfId="54" applyNumberFormat="1" applyFont="1" applyBorder="1" applyAlignment="1">
      <alignment horizontal="center" vertical="center" wrapText="1"/>
      <protection/>
    </xf>
    <xf numFmtId="0" fontId="6" fillId="24" borderId="11" xfId="0" applyFont="1" applyFill="1" applyBorder="1" applyAlignment="1">
      <alignment vertical="center" wrapText="1"/>
    </xf>
    <xf numFmtId="0" fontId="6" fillId="24" borderId="23" xfId="0" applyFont="1" applyFill="1" applyBorder="1" applyAlignment="1">
      <alignment horizontal="left" vertical="center" wrapText="1"/>
    </xf>
    <xf numFmtId="2" fontId="6" fillId="24" borderId="19" xfId="0" applyNumberFormat="1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center" vertical="center"/>
    </xf>
    <xf numFmtId="2" fontId="6" fillId="24" borderId="24" xfId="0" applyNumberFormat="1" applyFont="1" applyFill="1" applyBorder="1" applyAlignment="1">
      <alignment horizontal="center" vertical="center"/>
    </xf>
    <xf numFmtId="2" fontId="6" fillId="24" borderId="25" xfId="0" applyNumberFormat="1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left" vertical="center" wrapText="1"/>
    </xf>
    <xf numFmtId="169" fontId="6" fillId="24" borderId="30" xfId="54" applyNumberFormat="1" applyFont="1" applyFill="1" applyBorder="1" applyAlignment="1">
      <alignment horizontal="center" vertical="center" wrapText="1"/>
      <protection/>
    </xf>
    <xf numFmtId="0" fontId="6" fillId="24" borderId="14" xfId="54" applyFont="1" applyFill="1" applyBorder="1" applyAlignment="1">
      <alignment vertical="center" wrapText="1"/>
      <protection/>
    </xf>
    <xf numFmtId="4" fontId="6" fillId="24" borderId="31" xfId="54" applyNumberFormat="1" applyFont="1" applyFill="1" applyBorder="1" applyAlignment="1">
      <alignment horizontal="center" vertical="center"/>
      <protection/>
    </xf>
    <xf numFmtId="169" fontId="11" fillId="24" borderId="27" xfId="55" applyNumberFormat="1" applyFont="1" applyFill="1" applyBorder="1" applyAlignment="1">
      <alignment horizontal="center" vertical="center" wrapText="1"/>
      <protection/>
    </xf>
    <xf numFmtId="0" fontId="11" fillId="24" borderId="10" xfId="53" applyNumberFormat="1" applyFont="1" applyFill="1" applyBorder="1" applyAlignment="1" applyProtection="1">
      <alignment horizontal="left" vertical="center" wrapText="1"/>
      <protection/>
    </xf>
    <xf numFmtId="0" fontId="11" fillId="24" borderId="13" xfId="53" applyNumberFormat="1" applyFont="1" applyFill="1" applyBorder="1" applyAlignment="1" applyProtection="1">
      <alignment horizontal="left" vertical="center" wrapText="1"/>
      <protection/>
    </xf>
    <xf numFmtId="176" fontId="6" fillId="24" borderId="22" xfId="54" applyNumberFormat="1" applyFont="1" applyFill="1" applyBorder="1" applyAlignment="1">
      <alignment horizontal="center" vertical="center" wrapText="1"/>
      <protection/>
    </xf>
    <xf numFmtId="176" fontId="6" fillId="24" borderId="24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/>
    </xf>
    <xf numFmtId="2" fontId="11" fillId="24" borderId="10" xfId="53" applyNumberFormat="1" applyFont="1" applyFill="1" applyBorder="1" applyAlignment="1" applyProtection="1">
      <alignment horizontal="left" vertical="center" wrapText="1"/>
      <protection/>
    </xf>
    <xf numFmtId="176" fontId="11" fillId="24" borderId="19" xfId="55" applyNumberFormat="1" applyFont="1" applyFill="1" applyBorder="1" applyAlignment="1">
      <alignment horizontal="center" vertical="center" wrapText="1"/>
      <protection/>
    </xf>
    <xf numFmtId="0" fontId="11" fillId="24" borderId="15" xfId="0" applyFont="1" applyFill="1" applyBorder="1" applyAlignment="1">
      <alignment horizontal="left" vertical="center" wrapText="1"/>
    </xf>
    <xf numFmtId="176" fontId="6" fillId="24" borderId="24" xfId="54" applyNumberFormat="1" applyFont="1" applyFill="1" applyBorder="1" applyAlignment="1">
      <alignment horizontal="center" vertical="center" wrapText="1"/>
      <protection/>
    </xf>
    <xf numFmtId="176" fontId="6" fillId="24" borderId="32" xfId="54" applyNumberFormat="1" applyFont="1" applyFill="1" applyBorder="1" applyAlignment="1">
      <alignment horizontal="center" vertical="center" wrapText="1"/>
      <protection/>
    </xf>
    <xf numFmtId="2" fontId="6" fillId="24" borderId="24" xfId="54" applyNumberFormat="1" applyFont="1" applyFill="1" applyBorder="1" applyAlignment="1">
      <alignment horizontal="center" vertical="center"/>
      <protection/>
    </xf>
    <xf numFmtId="2" fontId="6" fillId="24" borderId="33" xfId="54" applyNumberFormat="1" applyFont="1" applyFill="1" applyBorder="1" applyAlignment="1">
      <alignment horizontal="center" vertical="center"/>
      <protection/>
    </xf>
    <xf numFmtId="4" fontId="6" fillId="24" borderId="24" xfId="55" applyNumberFormat="1" applyFont="1" applyFill="1" applyBorder="1" applyAlignment="1">
      <alignment horizontal="center" vertical="center" wrapText="1"/>
      <protection/>
    </xf>
    <xf numFmtId="176" fontId="11" fillId="24" borderId="34" xfId="0" applyNumberFormat="1" applyFont="1" applyFill="1" applyBorder="1" applyAlignment="1">
      <alignment horizontal="center" vertical="center"/>
    </xf>
    <xf numFmtId="169" fontId="6" fillId="24" borderId="24" xfId="54" applyNumberFormat="1" applyFont="1" applyFill="1" applyBorder="1" applyAlignment="1">
      <alignment horizontal="center" vertical="center" wrapText="1"/>
      <protection/>
    </xf>
    <xf numFmtId="169" fontId="6" fillId="24" borderId="33" xfId="54" applyNumberFormat="1" applyFont="1" applyFill="1" applyBorder="1" applyAlignment="1">
      <alignment horizontal="center" vertical="center" wrapText="1"/>
      <protection/>
    </xf>
    <xf numFmtId="169" fontId="11" fillId="24" borderId="19" xfId="54" applyNumberFormat="1" applyFont="1" applyFill="1" applyBorder="1" applyAlignment="1">
      <alignment horizontal="center" vertical="center" wrapText="1"/>
      <protection/>
    </xf>
    <xf numFmtId="176" fontId="6" fillId="24" borderId="35" xfId="0" applyNumberFormat="1" applyFont="1" applyFill="1" applyBorder="1" applyAlignment="1">
      <alignment horizontal="center" vertical="center"/>
    </xf>
    <xf numFmtId="4" fontId="11" fillId="24" borderId="24" xfId="55" applyNumberFormat="1" applyFont="1" applyFill="1" applyBorder="1" applyAlignment="1">
      <alignment horizontal="center" vertical="center" wrapText="1"/>
      <protection/>
    </xf>
    <xf numFmtId="2" fontId="9" fillId="24" borderId="36" xfId="54" applyNumberFormat="1" applyFont="1" applyFill="1" applyBorder="1" applyAlignment="1">
      <alignment horizontal="center" vertical="center" wrapText="1"/>
      <protection/>
    </xf>
    <xf numFmtId="176" fontId="6" fillId="24" borderId="37" xfId="54" applyNumberFormat="1" applyFont="1" applyFill="1" applyBorder="1" applyAlignment="1">
      <alignment horizontal="center" vertical="center" wrapText="1"/>
      <protection/>
    </xf>
    <xf numFmtId="169" fontId="11" fillId="24" borderId="24" xfId="54" applyNumberFormat="1" applyFont="1" applyFill="1" applyBorder="1" applyAlignment="1">
      <alignment horizontal="center" vertical="center" wrapText="1"/>
      <protection/>
    </xf>
    <xf numFmtId="169" fontId="11" fillId="24" borderId="33" xfId="54" applyNumberFormat="1" applyFont="1" applyFill="1" applyBorder="1" applyAlignment="1">
      <alignment horizontal="center" vertical="center" wrapText="1"/>
      <protection/>
    </xf>
    <xf numFmtId="169" fontId="6" fillId="24" borderId="24" xfId="0" applyNumberFormat="1" applyFont="1" applyFill="1" applyBorder="1" applyAlignment="1">
      <alignment horizontal="center" vertical="center"/>
    </xf>
    <xf numFmtId="169" fontId="6" fillId="24" borderId="38" xfId="0" applyNumberFormat="1" applyFont="1" applyFill="1" applyBorder="1" applyAlignment="1">
      <alignment horizontal="center" vertical="center"/>
    </xf>
    <xf numFmtId="169" fontId="6" fillId="24" borderId="37" xfId="0" applyNumberFormat="1" applyFont="1" applyFill="1" applyBorder="1" applyAlignment="1">
      <alignment horizontal="center" vertical="center"/>
    </xf>
    <xf numFmtId="169" fontId="6" fillId="24" borderId="19" xfId="0" applyNumberFormat="1" applyFont="1" applyFill="1" applyBorder="1" applyAlignment="1">
      <alignment horizontal="center" vertical="center"/>
    </xf>
    <xf numFmtId="169" fontId="6" fillId="24" borderId="30" xfId="0" applyNumberFormat="1" applyFont="1" applyFill="1" applyBorder="1" applyAlignment="1">
      <alignment horizontal="center" vertical="center"/>
    </xf>
    <xf numFmtId="2" fontId="9" fillId="24" borderId="39" xfId="55" applyNumberFormat="1" applyFont="1" applyFill="1" applyBorder="1" applyAlignment="1">
      <alignment horizontal="center" vertical="center" wrapText="1"/>
      <protection/>
    </xf>
    <xf numFmtId="2" fontId="9" fillId="24" borderId="29" xfId="0" applyNumberFormat="1" applyFont="1" applyFill="1" applyBorder="1" applyAlignment="1">
      <alignment horizontal="center" vertical="center"/>
    </xf>
    <xf numFmtId="176" fontId="11" fillId="24" borderId="33" xfId="0" applyNumberFormat="1" applyFont="1" applyFill="1" applyBorder="1" applyAlignment="1">
      <alignment horizontal="center" vertical="center"/>
    </xf>
    <xf numFmtId="0" fontId="7" fillId="24" borderId="18" xfId="55" applyFont="1" applyFill="1" applyBorder="1" applyAlignment="1">
      <alignment vertical="center" wrapText="1"/>
      <protection/>
    </xf>
    <xf numFmtId="176" fontId="9" fillId="24" borderId="40" xfId="0" applyNumberFormat="1" applyFont="1" applyFill="1" applyBorder="1" applyAlignment="1">
      <alignment horizontal="center" vertical="center"/>
    </xf>
    <xf numFmtId="176" fontId="9" fillId="24" borderId="28" xfId="0" applyNumberFormat="1" applyFont="1" applyFill="1" applyBorder="1" applyAlignment="1">
      <alignment horizontal="center" vertical="center"/>
    </xf>
    <xf numFmtId="0" fontId="6" fillId="24" borderId="29" xfId="0" applyFont="1" applyFill="1" applyBorder="1" applyAlignment="1">
      <alignment horizontal="center" vertical="center" wrapText="1"/>
    </xf>
    <xf numFmtId="2" fontId="11" fillId="24" borderId="26" xfId="0" applyNumberFormat="1" applyFont="1" applyFill="1" applyBorder="1" applyAlignment="1">
      <alignment horizontal="center" vertical="center"/>
    </xf>
    <xf numFmtId="0" fontId="6" fillId="24" borderId="36" xfId="0" applyFont="1" applyFill="1" applyBorder="1" applyAlignment="1">
      <alignment horizontal="center" vertical="center" wrapText="1"/>
    </xf>
    <xf numFmtId="2" fontId="11" fillId="24" borderId="19" xfId="0" applyNumberFormat="1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 wrapText="1"/>
    </xf>
    <xf numFmtId="2" fontId="6" fillId="24" borderId="24" xfId="0" applyNumberFormat="1" applyFont="1" applyFill="1" applyBorder="1" applyAlignment="1">
      <alignment horizontal="center" vertical="center" wrapText="1"/>
    </xf>
    <xf numFmtId="2" fontId="6" fillId="24" borderId="19" xfId="0" applyNumberFormat="1" applyFont="1" applyFill="1" applyBorder="1" applyAlignment="1">
      <alignment horizontal="center" vertical="center" wrapText="1"/>
    </xf>
    <xf numFmtId="2" fontId="6" fillId="24" borderId="25" xfId="0" applyNumberFormat="1" applyFont="1" applyFill="1" applyBorder="1" applyAlignment="1">
      <alignment horizontal="center" vertical="center" wrapText="1"/>
    </xf>
    <xf numFmtId="2" fontId="6" fillId="24" borderId="41" xfId="0" applyNumberFormat="1" applyFont="1" applyFill="1" applyBorder="1" applyAlignment="1">
      <alignment horizontal="center" vertical="center"/>
    </xf>
    <xf numFmtId="0" fontId="6" fillId="24" borderId="42" xfId="0" applyFont="1" applyFill="1" applyBorder="1" applyAlignment="1">
      <alignment horizontal="center" vertical="center" wrapText="1"/>
    </xf>
    <xf numFmtId="2" fontId="6" fillId="24" borderId="42" xfId="0" applyNumberFormat="1" applyFont="1" applyFill="1" applyBorder="1" applyAlignment="1">
      <alignment horizontal="center" vertical="center" wrapText="1"/>
    </xf>
    <xf numFmtId="2" fontId="11" fillId="24" borderId="43" xfId="0" applyNumberFormat="1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 wrapText="1"/>
    </xf>
    <xf numFmtId="169" fontId="11" fillId="24" borderId="34" xfId="0" applyNumberFormat="1" applyFont="1" applyFill="1" applyBorder="1" applyAlignment="1">
      <alignment horizontal="center" vertical="center"/>
    </xf>
    <xf numFmtId="169" fontId="11" fillId="24" borderId="43" xfId="0" applyNumberFormat="1" applyFont="1" applyFill="1" applyBorder="1" applyAlignment="1">
      <alignment horizontal="center" vertical="center"/>
    </xf>
    <xf numFmtId="169" fontId="6" fillId="24" borderId="24" xfId="0" applyNumberFormat="1" applyFont="1" applyFill="1" applyBorder="1" applyAlignment="1">
      <alignment horizontal="center" vertical="center" wrapText="1"/>
    </xf>
    <xf numFmtId="169" fontId="6" fillId="24" borderId="19" xfId="0" applyNumberFormat="1" applyFont="1" applyFill="1" applyBorder="1" applyAlignment="1">
      <alignment horizontal="center" vertical="center" wrapText="1"/>
    </xf>
    <xf numFmtId="176" fontId="11" fillId="24" borderId="24" xfId="0" applyNumberFormat="1" applyFont="1" applyFill="1" applyBorder="1" applyAlignment="1">
      <alignment horizontal="center" vertical="center"/>
    </xf>
    <xf numFmtId="169" fontId="6" fillId="24" borderId="25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left" vertical="center" wrapText="1"/>
    </xf>
    <xf numFmtId="2" fontId="6" fillId="24" borderId="31" xfId="0" applyNumberFormat="1" applyFont="1" applyFill="1" applyBorder="1" applyAlignment="1">
      <alignment horizontal="center" vertical="center"/>
    </xf>
    <xf numFmtId="2" fontId="6" fillId="24" borderId="26" xfId="0" applyNumberFormat="1" applyFont="1" applyFill="1" applyBorder="1" applyAlignment="1">
      <alignment horizontal="center" vertical="center"/>
    </xf>
    <xf numFmtId="2" fontId="6" fillId="24" borderId="26" xfId="0" applyNumberFormat="1" applyFont="1" applyFill="1" applyBorder="1" applyAlignment="1">
      <alignment horizontal="center" vertical="center" wrapText="1"/>
    </xf>
    <xf numFmtId="2" fontId="6" fillId="24" borderId="36" xfId="0" applyNumberFormat="1" applyFont="1" applyFill="1" applyBorder="1" applyAlignment="1">
      <alignment horizontal="center" vertical="center" wrapText="1"/>
    </xf>
    <xf numFmtId="176" fontId="6" fillId="24" borderId="37" xfId="0" applyNumberFormat="1" applyFont="1" applyFill="1" applyBorder="1" applyAlignment="1">
      <alignment horizontal="center" vertical="center"/>
    </xf>
    <xf numFmtId="2" fontId="6" fillId="24" borderId="30" xfId="0" applyNumberFormat="1" applyFont="1" applyFill="1" applyBorder="1" applyAlignment="1">
      <alignment horizontal="center" vertical="center"/>
    </xf>
    <xf numFmtId="2" fontId="6" fillId="24" borderId="43" xfId="0" applyNumberFormat="1" applyFont="1" applyFill="1" applyBorder="1" applyAlignment="1">
      <alignment horizontal="center" vertical="center"/>
    </xf>
    <xf numFmtId="2" fontId="6" fillId="24" borderId="34" xfId="0" applyNumberFormat="1" applyFont="1" applyFill="1" applyBorder="1" applyAlignment="1">
      <alignment horizontal="center" vertical="center"/>
    </xf>
    <xf numFmtId="0" fontId="6" fillId="24" borderId="44" xfId="0" applyFont="1" applyFill="1" applyBorder="1" applyAlignment="1">
      <alignment horizontal="center" vertical="center" wrapText="1"/>
    </xf>
    <xf numFmtId="2" fontId="6" fillId="24" borderId="31" xfId="0" applyNumberFormat="1" applyFont="1" applyFill="1" applyBorder="1" applyAlignment="1">
      <alignment horizontal="center" vertical="center" wrapText="1"/>
    </xf>
    <xf numFmtId="2" fontId="6" fillId="24" borderId="44" xfId="0" applyNumberFormat="1" applyFont="1" applyFill="1" applyBorder="1" applyAlignment="1">
      <alignment horizontal="center" vertical="center" wrapText="1"/>
    </xf>
    <xf numFmtId="2" fontId="6" fillId="24" borderId="35" xfId="0" applyNumberFormat="1" applyFont="1" applyFill="1" applyBorder="1" applyAlignment="1">
      <alignment horizontal="center" vertical="center"/>
    </xf>
    <xf numFmtId="2" fontId="6" fillId="24" borderId="43" xfId="0" applyNumberFormat="1" applyFont="1" applyFill="1" applyBorder="1" applyAlignment="1">
      <alignment horizontal="center" vertical="center" wrapText="1"/>
    </xf>
    <xf numFmtId="2" fontId="6" fillId="24" borderId="20" xfId="0" applyNumberFormat="1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6" fillId="24" borderId="45" xfId="0" applyFont="1" applyFill="1" applyBorder="1" applyAlignment="1">
      <alignment horizontal="center" vertical="center" wrapText="1"/>
    </xf>
    <xf numFmtId="176" fontId="6" fillId="24" borderId="19" xfId="0" applyNumberFormat="1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left" vertical="center" wrapText="1"/>
    </xf>
    <xf numFmtId="176" fontId="9" fillId="24" borderId="40" xfId="0" applyNumberFormat="1" applyFont="1" applyFill="1" applyBorder="1" applyAlignment="1">
      <alignment horizontal="center" vertical="center" wrapText="1"/>
    </xf>
    <xf numFmtId="169" fontId="9" fillId="24" borderId="28" xfId="0" applyNumberFormat="1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left" vertical="center" wrapText="1"/>
    </xf>
    <xf numFmtId="169" fontId="6" fillId="24" borderId="26" xfId="0" applyNumberFormat="1" applyFont="1" applyFill="1" applyBorder="1" applyAlignment="1">
      <alignment horizontal="center" vertical="center" wrapText="1"/>
    </xf>
    <xf numFmtId="169" fontId="6" fillId="24" borderId="33" xfId="0" applyNumberFormat="1" applyFont="1" applyFill="1" applyBorder="1" applyAlignment="1">
      <alignment horizontal="center" vertical="center" wrapText="1"/>
    </xf>
    <xf numFmtId="169" fontId="6" fillId="24" borderId="41" xfId="0" applyNumberFormat="1" applyFont="1" applyFill="1" applyBorder="1" applyAlignment="1">
      <alignment horizontal="center" vertical="center" wrapText="1"/>
    </xf>
    <xf numFmtId="169" fontId="6" fillId="24" borderId="35" xfId="0" applyNumberFormat="1" applyFont="1" applyFill="1" applyBorder="1" applyAlignment="1">
      <alignment horizontal="center" vertical="center" wrapText="1"/>
    </xf>
    <xf numFmtId="2" fontId="6" fillId="24" borderId="39" xfId="0" applyNumberFormat="1" applyFont="1" applyFill="1" applyBorder="1" applyAlignment="1">
      <alignment horizontal="center" vertical="center" wrapText="1"/>
    </xf>
    <xf numFmtId="2" fontId="6" fillId="24" borderId="29" xfId="0" applyNumberFormat="1" applyFont="1" applyFill="1" applyBorder="1" applyAlignment="1">
      <alignment horizontal="center" vertical="center" wrapText="1"/>
    </xf>
    <xf numFmtId="2" fontId="9" fillId="24" borderId="40" xfId="0" applyNumberFormat="1" applyFont="1" applyFill="1" applyBorder="1" applyAlignment="1">
      <alignment horizontal="center" vertical="center" wrapText="1"/>
    </xf>
    <xf numFmtId="169" fontId="11" fillId="24" borderId="24" xfId="0" applyNumberFormat="1" applyFont="1" applyFill="1" applyBorder="1" applyAlignment="1">
      <alignment horizontal="center" vertical="center" wrapText="1"/>
    </xf>
    <xf numFmtId="169" fontId="11" fillId="24" borderId="19" xfId="0" applyNumberFormat="1" applyFont="1" applyFill="1" applyBorder="1" applyAlignment="1">
      <alignment horizontal="center" vertical="center" wrapText="1"/>
    </xf>
    <xf numFmtId="169" fontId="11" fillId="24" borderId="25" xfId="0" applyNumberFormat="1" applyFont="1" applyFill="1" applyBorder="1" applyAlignment="1">
      <alignment horizontal="center" vertical="center" wrapText="1"/>
    </xf>
    <xf numFmtId="0" fontId="7" fillId="24" borderId="17" xfId="55" applyFont="1" applyFill="1" applyBorder="1" applyAlignment="1">
      <alignment vertical="center" wrapText="1"/>
      <protection/>
    </xf>
    <xf numFmtId="4" fontId="9" fillId="24" borderId="40" xfId="0" applyNumberFormat="1" applyFont="1" applyFill="1" applyBorder="1" applyAlignment="1">
      <alignment horizontal="center" vertical="center" wrapText="1"/>
    </xf>
    <xf numFmtId="2" fontId="9" fillId="24" borderId="46" xfId="0" applyNumberFormat="1" applyFont="1" applyFill="1" applyBorder="1" applyAlignment="1">
      <alignment horizontal="center" vertical="center" wrapText="1"/>
    </xf>
    <xf numFmtId="177" fontId="9" fillId="24" borderId="29" xfId="0" applyNumberFormat="1" applyFont="1" applyFill="1" applyBorder="1" applyAlignment="1">
      <alignment vertical="center" wrapText="1"/>
    </xf>
    <xf numFmtId="0" fontId="6" fillId="24" borderId="15" xfId="54" applyFont="1" applyFill="1" applyBorder="1" applyAlignment="1">
      <alignment horizontal="left" vertical="center" wrapText="1"/>
      <protection/>
    </xf>
    <xf numFmtId="4" fontId="6" fillId="24" borderId="33" xfId="54" applyNumberFormat="1" applyFont="1" applyFill="1" applyBorder="1" applyAlignment="1">
      <alignment horizontal="center" vertical="center"/>
      <protection/>
    </xf>
    <xf numFmtId="2" fontId="6" fillId="24" borderId="26" xfId="54" applyNumberFormat="1" applyFont="1" applyFill="1" applyBorder="1" applyAlignment="1">
      <alignment horizontal="center" vertical="center"/>
      <protection/>
    </xf>
    <xf numFmtId="4" fontId="6" fillId="24" borderId="24" xfId="54" applyNumberFormat="1" applyFont="1" applyFill="1" applyBorder="1" applyAlignment="1">
      <alignment horizontal="center" vertical="center"/>
      <protection/>
    </xf>
    <xf numFmtId="2" fontId="6" fillId="24" borderId="19" xfId="54" applyNumberFormat="1" applyFont="1" applyFill="1" applyBorder="1" applyAlignment="1">
      <alignment horizontal="center" vertical="center"/>
      <protection/>
    </xf>
    <xf numFmtId="0" fontId="6" fillId="24" borderId="13" xfId="55" applyFont="1" applyFill="1" applyBorder="1" applyAlignment="1">
      <alignment vertical="center" wrapText="1"/>
      <protection/>
    </xf>
    <xf numFmtId="4" fontId="6" fillId="24" borderId="35" xfId="54" applyNumberFormat="1" applyFont="1" applyFill="1" applyBorder="1" applyAlignment="1">
      <alignment horizontal="center" vertical="center"/>
      <protection/>
    </xf>
    <xf numFmtId="2" fontId="6" fillId="24" borderId="41" xfId="54" applyNumberFormat="1" applyFont="1" applyFill="1" applyBorder="1" applyAlignment="1">
      <alignment horizontal="center" vertical="center"/>
      <protection/>
    </xf>
    <xf numFmtId="4" fontId="6" fillId="24" borderId="34" xfId="54" applyNumberFormat="1" applyFont="1" applyFill="1" applyBorder="1" applyAlignment="1">
      <alignment horizontal="center" vertical="center"/>
      <protection/>
    </xf>
    <xf numFmtId="2" fontId="6" fillId="24" borderId="43" xfId="54" applyNumberFormat="1" applyFont="1" applyFill="1" applyBorder="1" applyAlignment="1">
      <alignment horizontal="center" vertical="center"/>
      <protection/>
    </xf>
    <xf numFmtId="0" fontId="6" fillId="24" borderId="14" xfId="55" applyFont="1" applyFill="1" applyBorder="1" applyAlignment="1">
      <alignment vertical="center" wrapText="1"/>
      <protection/>
    </xf>
    <xf numFmtId="4" fontId="6" fillId="24" borderId="38" xfId="54" applyNumberFormat="1" applyFont="1" applyFill="1" applyBorder="1" applyAlignment="1">
      <alignment horizontal="center" vertical="center"/>
      <protection/>
    </xf>
    <xf numFmtId="2" fontId="6" fillId="24" borderId="31" xfId="54" applyNumberFormat="1" applyFont="1" applyFill="1" applyBorder="1" applyAlignment="1">
      <alignment horizontal="center" vertical="center"/>
      <protection/>
    </xf>
    <xf numFmtId="2" fontId="6" fillId="24" borderId="38" xfId="54" applyNumberFormat="1" applyFont="1" applyFill="1" applyBorder="1" applyAlignment="1">
      <alignment horizontal="center" vertical="center"/>
      <protection/>
    </xf>
    <xf numFmtId="2" fontId="6" fillId="24" borderId="47" xfId="0" applyNumberFormat="1" applyFont="1" applyFill="1" applyBorder="1" applyAlignment="1">
      <alignment horizontal="center" vertical="center" wrapText="1"/>
    </xf>
    <xf numFmtId="169" fontId="9" fillId="24" borderId="48" xfId="55" applyNumberFormat="1" applyFont="1" applyFill="1" applyBorder="1" applyAlignment="1">
      <alignment horizontal="center" vertical="center" wrapText="1"/>
      <protection/>
    </xf>
    <xf numFmtId="169" fontId="9" fillId="24" borderId="49" xfId="55" applyNumberFormat="1" applyFont="1" applyFill="1" applyBorder="1" applyAlignment="1">
      <alignment horizontal="center" vertical="center" wrapText="1"/>
      <protection/>
    </xf>
    <xf numFmtId="0" fontId="11" fillId="24" borderId="23" xfId="55" applyFont="1" applyFill="1" applyBorder="1" applyAlignment="1">
      <alignment horizontal="left" vertical="center" wrapText="1"/>
      <protection/>
    </xf>
    <xf numFmtId="4" fontId="11" fillId="24" borderId="50" xfId="0" applyNumberFormat="1" applyFont="1" applyFill="1" applyBorder="1" applyAlignment="1">
      <alignment horizontal="center" vertical="center"/>
    </xf>
    <xf numFmtId="2" fontId="11" fillId="24" borderId="51" xfId="0" applyNumberFormat="1" applyFont="1" applyFill="1" applyBorder="1" applyAlignment="1">
      <alignment horizontal="center" vertical="center"/>
    </xf>
    <xf numFmtId="2" fontId="11" fillId="24" borderId="52" xfId="0" applyNumberFormat="1" applyFont="1" applyFill="1" applyBorder="1" applyAlignment="1">
      <alignment horizontal="center" vertical="center"/>
    </xf>
    <xf numFmtId="2" fontId="11" fillId="24" borderId="50" xfId="0" applyNumberFormat="1" applyFont="1" applyFill="1" applyBorder="1" applyAlignment="1">
      <alignment horizontal="center" vertical="center"/>
    </xf>
    <xf numFmtId="0" fontId="6" fillId="24" borderId="10" xfId="55" applyFont="1" applyFill="1" applyBorder="1" applyAlignment="1">
      <alignment horizontal="left" vertical="center" wrapText="1"/>
      <protection/>
    </xf>
    <xf numFmtId="4" fontId="6" fillId="24" borderId="24" xfId="0" applyNumberFormat="1" applyFont="1" applyFill="1" applyBorder="1" applyAlignment="1">
      <alignment horizontal="center" vertical="center"/>
    </xf>
    <xf numFmtId="2" fontId="6" fillId="24" borderId="33" xfId="0" applyNumberFormat="1" applyFont="1" applyFill="1" applyBorder="1" applyAlignment="1">
      <alignment horizontal="center" vertical="center"/>
    </xf>
    <xf numFmtId="2" fontId="6" fillId="24" borderId="36" xfId="0" applyNumberFormat="1" applyFont="1" applyFill="1" applyBorder="1" applyAlignment="1">
      <alignment horizontal="center" vertical="center"/>
    </xf>
    <xf numFmtId="0" fontId="6" fillId="24" borderId="11" xfId="55" applyFont="1" applyFill="1" applyBorder="1" applyAlignment="1">
      <alignment horizontal="left" vertical="center" wrapText="1"/>
      <protection/>
    </xf>
    <xf numFmtId="2" fontId="6" fillId="24" borderId="53" xfId="0" applyNumberFormat="1" applyFont="1" applyFill="1" applyBorder="1" applyAlignment="1">
      <alignment horizontal="center" vertical="center"/>
    </xf>
    <xf numFmtId="2" fontId="6" fillId="24" borderId="39" xfId="0" applyNumberFormat="1" applyFont="1" applyFill="1" applyBorder="1" applyAlignment="1">
      <alignment horizontal="center" vertical="center"/>
    </xf>
    <xf numFmtId="2" fontId="6" fillId="24" borderId="51" xfId="0" applyNumberFormat="1" applyFont="1" applyFill="1" applyBorder="1" applyAlignment="1">
      <alignment horizontal="center" vertical="center"/>
    </xf>
    <xf numFmtId="2" fontId="6" fillId="24" borderId="52" xfId="0" applyNumberFormat="1" applyFont="1" applyFill="1" applyBorder="1" applyAlignment="1">
      <alignment horizontal="center" vertical="center"/>
    </xf>
    <xf numFmtId="2" fontId="6" fillId="24" borderId="50" xfId="0" applyNumberFormat="1" applyFont="1" applyFill="1" applyBorder="1" applyAlignment="1">
      <alignment horizontal="center" vertical="center"/>
    </xf>
    <xf numFmtId="0" fontId="11" fillId="24" borderId="10" xfId="55" applyFont="1" applyFill="1" applyBorder="1" applyAlignment="1">
      <alignment horizontal="left" vertical="center" wrapText="1"/>
      <protection/>
    </xf>
    <xf numFmtId="4" fontId="11" fillId="24" borderId="24" xfId="0" applyNumberFormat="1" applyFont="1" applyFill="1" applyBorder="1" applyAlignment="1">
      <alignment horizontal="center" vertical="center"/>
    </xf>
    <xf numFmtId="2" fontId="11" fillId="24" borderId="24" xfId="0" applyNumberFormat="1" applyFont="1" applyFill="1" applyBorder="1" applyAlignment="1">
      <alignment horizontal="center" vertical="center"/>
    </xf>
    <xf numFmtId="0" fontId="6" fillId="24" borderId="14" xfId="55" applyFont="1" applyFill="1" applyBorder="1" applyAlignment="1">
      <alignment horizontal="left" vertical="center" wrapText="1"/>
      <protection/>
    </xf>
    <xf numFmtId="4" fontId="6" fillId="24" borderId="38" xfId="0" applyNumberFormat="1" applyFont="1" applyFill="1" applyBorder="1" applyAlignment="1">
      <alignment horizontal="center" vertical="center"/>
    </xf>
    <xf numFmtId="2" fontId="6" fillId="24" borderId="44" xfId="0" applyNumberFormat="1" applyFont="1" applyFill="1" applyBorder="1" applyAlignment="1">
      <alignment horizontal="center" vertical="center"/>
    </xf>
    <xf numFmtId="2" fontId="6" fillId="24" borderId="38" xfId="0" applyNumberFormat="1" applyFont="1" applyFill="1" applyBorder="1" applyAlignment="1">
      <alignment horizontal="center" vertical="center"/>
    </xf>
    <xf numFmtId="169" fontId="6" fillId="24" borderId="25" xfId="0" applyNumberFormat="1" applyFont="1" applyFill="1" applyBorder="1" applyAlignment="1">
      <alignment horizontal="center" vertical="center"/>
    </xf>
    <xf numFmtId="2" fontId="6" fillId="24" borderId="42" xfId="0" applyNumberFormat="1" applyFont="1" applyFill="1" applyBorder="1" applyAlignment="1">
      <alignment horizontal="center" vertical="center"/>
    </xf>
    <xf numFmtId="169" fontId="11" fillId="24" borderId="24" xfId="0" applyNumberFormat="1" applyFont="1" applyFill="1" applyBorder="1" applyAlignment="1">
      <alignment horizontal="center" vertical="center"/>
    </xf>
    <xf numFmtId="169" fontId="11" fillId="24" borderId="19" xfId="0" applyNumberFormat="1" applyFont="1" applyFill="1" applyBorder="1" applyAlignment="1">
      <alignment horizontal="center" vertical="center"/>
    </xf>
    <xf numFmtId="2" fontId="6" fillId="24" borderId="20" xfId="0" applyNumberFormat="1" applyFont="1" applyFill="1" applyBorder="1" applyAlignment="1">
      <alignment horizontal="center" vertical="center"/>
    </xf>
    <xf numFmtId="169" fontId="6" fillId="24" borderId="34" xfId="0" applyNumberFormat="1" applyFont="1" applyFill="1" applyBorder="1" applyAlignment="1">
      <alignment horizontal="center" vertical="center"/>
    </xf>
    <xf numFmtId="169" fontId="6" fillId="24" borderId="43" xfId="0" applyNumberFormat="1" applyFont="1" applyFill="1" applyBorder="1" applyAlignment="1">
      <alignment horizontal="center" vertical="center"/>
    </xf>
    <xf numFmtId="2" fontId="11" fillId="24" borderId="19" xfId="54" applyNumberFormat="1" applyFont="1" applyFill="1" applyBorder="1" applyAlignment="1">
      <alignment horizontal="center" vertical="center" wrapText="1"/>
      <protection/>
    </xf>
    <xf numFmtId="2" fontId="11" fillId="24" borderId="24" xfId="54" applyNumberFormat="1" applyFont="1" applyFill="1" applyBorder="1" applyAlignment="1">
      <alignment horizontal="center" vertical="center" wrapText="1"/>
      <protection/>
    </xf>
    <xf numFmtId="4" fontId="6" fillId="24" borderId="24" xfId="54" applyNumberFormat="1" applyFont="1" applyFill="1" applyBorder="1" applyAlignment="1">
      <alignment horizontal="center" vertical="center" wrapText="1"/>
      <protection/>
    </xf>
    <xf numFmtId="2" fontId="6" fillId="24" borderId="25" xfId="54" applyNumberFormat="1" applyFont="1" applyFill="1" applyBorder="1" applyAlignment="1">
      <alignment horizontal="center" vertical="center" wrapText="1"/>
      <protection/>
    </xf>
    <xf numFmtId="2" fontId="6" fillId="24" borderId="45" xfId="54" applyNumberFormat="1" applyFont="1" applyFill="1" applyBorder="1" applyAlignment="1">
      <alignment horizontal="center" vertical="center" wrapText="1"/>
      <protection/>
    </xf>
    <xf numFmtId="2" fontId="6" fillId="24" borderId="45" xfId="0" applyNumberFormat="1" applyFont="1" applyFill="1" applyBorder="1" applyAlignment="1">
      <alignment horizontal="center" vertical="center"/>
    </xf>
    <xf numFmtId="2" fontId="6" fillId="24" borderId="44" xfId="54" applyNumberFormat="1" applyFont="1" applyFill="1" applyBorder="1" applyAlignment="1">
      <alignment horizontal="center" vertical="center" wrapText="1"/>
      <protection/>
    </xf>
    <xf numFmtId="169" fontId="6" fillId="24" borderId="31" xfId="0" applyNumberFormat="1" applyFont="1" applyFill="1" applyBorder="1" applyAlignment="1">
      <alignment horizontal="center" vertical="center"/>
    </xf>
    <xf numFmtId="169" fontId="6" fillId="24" borderId="54" xfId="0" applyNumberFormat="1" applyFont="1" applyFill="1" applyBorder="1" applyAlignment="1">
      <alignment horizontal="center" vertical="center"/>
    </xf>
    <xf numFmtId="2" fontId="9" fillId="24" borderId="28" xfId="54" applyNumberFormat="1" applyFont="1" applyFill="1" applyBorder="1" applyAlignment="1">
      <alignment horizontal="center" vertical="center" wrapText="1"/>
      <protection/>
    </xf>
    <xf numFmtId="2" fontId="9" fillId="24" borderId="46" xfId="54" applyNumberFormat="1" applyFont="1" applyFill="1" applyBorder="1" applyAlignment="1">
      <alignment horizontal="center" vertical="center" wrapText="1"/>
      <protection/>
    </xf>
    <xf numFmtId="2" fontId="9" fillId="24" borderId="39" xfId="54" applyNumberFormat="1" applyFont="1" applyFill="1" applyBorder="1" applyAlignment="1">
      <alignment horizontal="center" vertical="center" wrapText="1"/>
      <protection/>
    </xf>
    <xf numFmtId="0" fontId="6" fillId="24" borderId="13" xfId="54" applyFont="1" applyFill="1" applyBorder="1" applyAlignment="1">
      <alignment horizontal="left" vertical="center" wrapText="1"/>
      <protection/>
    </xf>
    <xf numFmtId="0" fontId="11" fillId="24" borderId="13" xfId="54" applyFont="1" applyFill="1" applyBorder="1" applyAlignment="1">
      <alignment horizontal="left" vertical="center" wrapText="1"/>
      <protection/>
    </xf>
    <xf numFmtId="2" fontId="6" fillId="24" borderId="36" xfId="54" applyNumberFormat="1" applyFont="1" applyFill="1" applyBorder="1" applyAlignment="1">
      <alignment horizontal="center" vertical="center" wrapText="1"/>
      <protection/>
    </xf>
    <xf numFmtId="2" fontId="6" fillId="24" borderId="33" xfId="54" applyNumberFormat="1" applyFont="1" applyFill="1" applyBorder="1" applyAlignment="1">
      <alignment horizontal="center" vertical="center" wrapText="1"/>
      <protection/>
    </xf>
    <xf numFmtId="2" fontId="6" fillId="24" borderId="26" xfId="54" applyNumberFormat="1" applyFont="1" applyFill="1" applyBorder="1" applyAlignment="1">
      <alignment horizontal="center" vertical="center" wrapText="1"/>
      <protection/>
    </xf>
    <xf numFmtId="2" fontId="11" fillId="24" borderId="25" xfId="0" applyNumberFormat="1" applyFont="1" applyFill="1" applyBorder="1" applyAlignment="1">
      <alignment horizontal="center" vertical="center"/>
    </xf>
    <xf numFmtId="2" fontId="9" fillId="24" borderId="44" xfId="54" applyNumberFormat="1" applyFont="1" applyFill="1" applyBorder="1" applyAlignment="1">
      <alignment horizontal="center" vertical="center" wrapText="1"/>
      <protection/>
    </xf>
    <xf numFmtId="2" fontId="9" fillId="24" borderId="25" xfId="54" applyNumberFormat="1" applyFont="1" applyFill="1" applyBorder="1" applyAlignment="1">
      <alignment horizontal="center" vertical="center" wrapText="1"/>
      <protection/>
    </xf>
    <xf numFmtId="0" fontId="6" fillId="24" borderId="14" xfId="54" applyFont="1" applyFill="1" applyBorder="1" applyAlignment="1">
      <alignment horizontal="left" vertical="center" wrapText="1"/>
      <protection/>
    </xf>
    <xf numFmtId="169" fontId="6" fillId="24" borderId="44" xfId="0" applyNumberFormat="1" applyFont="1" applyFill="1" applyBorder="1" applyAlignment="1">
      <alignment horizontal="center" vertical="center"/>
    </xf>
    <xf numFmtId="2" fontId="6" fillId="24" borderId="39" xfId="54" applyNumberFormat="1" applyFont="1" applyFill="1" applyBorder="1" applyAlignment="1">
      <alignment horizontal="center" vertical="center" wrapText="1"/>
      <protection/>
    </xf>
    <xf numFmtId="0" fontId="6" fillId="24" borderId="19" xfId="54" applyFont="1" applyFill="1" applyBorder="1" applyAlignment="1">
      <alignment horizontal="center" vertical="center" wrapText="1"/>
      <protection/>
    </xf>
    <xf numFmtId="169" fontId="11" fillId="24" borderId="26" xfId="54" applyNumberFormat="1" applyFont="1" applyFill="1" applyBorder="1" applyAlignment="1">
      <alignment horizontal="center" vertical="center" wrapText="1"/>
      <protection/>
    </xf>
    <xf numFmtId="169" fontId="11" fillId="24" borderId="55" xfId="54" applyNumberFormat="1" applyFont="1" applyFill="1" applyBorder="1" applyAlignment="1">
      <alignment horizontal="center" vertical="center" wrapText="1"/>
      <protection/>
    </xf>
    <xf numFmtId="169" fontId="6" fillId="24" borderId="26" xfId="0" applyNumberFormat="1" applyFont="1" applyFill="1" applyBorder="1" applyAlignment="1">
      <alignment horizontal="center" vertical="center"/>
    </xf>
    <xf numFmtId="2" fontId="6" fillId="24" borderId="42" xfId="54" applyNumberFormat="1" applyFont="1" applyFill="1" applyBorder="1" applyAlignment="1">
      <alignment horizontal="center" vertical="center" wrapText="1"/>
      <protection/>
    </xf>
    <xf numFmtId="169" fontId="6" fillId="24" borderId="35" xfId="0" applyNumberFormat="1" applyFont="1" applyFill="1" applyBorder="1" applyAlignment="1">
      <alignment horizontal="center" vertical="center"/>
    </xf>
    <xf numFmtId="169" fontId="6" fillId="24" borderId="41" xfId="0" applyNumberFormat="1" applyFont="1" applyFill="1" applyBorder="1" applyAlignment="1">
      <alignment horizontal="center" vertical="center"/>
    </xf>
    <xf numFmtId="176" fontId="9" fillId="24" borderId="40" xfId="54" applyNumberFormat="1" applyFont="1" applyFill="1" applyBorder="1" applyAlignment="1">
      <alignment horizontal="center" vertical="center" wrapText="1"/>
      <protection/>
    </xf>
    <xf numFmtId="2" fontId="11" fillId="24" borderId="43" xfId="54" applyNumberFormat="1" applyFont="1" applyFill="1" applyBorder="1" applyAlignment="1">
      <alignment horizontal="center" vertical="center" wrapText="1"/>
      <protection/>
    </xf>
    <xf numFmtId="2" fontId="11" fillId="24" borderId="34" xfId="54" applyNumberFormat="1" applyFont="1" applyFill="1" applyBorder="1" applyAlignment="1">
      <alignment horizontal="center" vertical="center" wrapText="1"/>
      <protection/>
    </xf>
    <xf numFmtId="2" fontId="12" fillId="24" borderId="20" xfId="54" applyNumberFormat="1" applyFont="1" applyFill="1" applyBorder="1" applyAlignment="1">
      <alignment horizontal="center" vertical="center" wrapText="1"/>
      <protection/>
    </xf>
    <xf numFmtId="176" fontId="11" fillId="24" borderId="24" xfId="54" applyNumberFormat="1" applyFont="1" applyFill="1" applyBorder="1" applyAlignment="1">
      <alignment horizontal="center" vertical="center" wrapText="1"/>
      <protection/>
    </xf>
    <xf numFmtId="2" fontId="11" fillId="24" borderId="27" xfId="54" applyNumberFormat="1" applyFont="1" applyFill="1" applyBorder="1" applyAlignment="1">
      <alignment horizontal="center" vertical="center" wrapText="1"/>
      <protection/>
    </xf>
    <xf numFmtId="176" fontId="11" fillId="24" borderId="19" xfId="54" applyNumberFormat="1" applyFont="1" applyFill="1" applyBorder="1" applyAlignment="1">
      <alignment horizontal="center" vertical="center" wrapText="1"/>
      <protection/>
    </xf>
    <xf numFmtId="169" fontId="9" fillId="24" borderId="28" xfId="54" applyNumberFormat="1" applyFont="1" applyFill="1" applyBorder="1" applyAlignment="1">
      <alignment horizontal="center" vertical="center" wrapText="1"/>
      <protection/>
    </xf>
    <xf numFmtId="2" fontId="6" fillId="24" borderId="29" xfId="54" applyNumberFormat="1" applyFont="1" applyFill="1" applyBorder="1" applyAlignment="1">
      <alignment horizontal="center" vertical="center" wrapText="1"/>
      <protection/>
    </xf>
    <xf numFmtId="169" fontId="9" fillId="24" borderId="40" xfId="54" applyNumberFormat="1" applyFont="1" applyFill="1" applyBorder="1" applyAlignment="1">
      <alignment horizontal="center" vertical="center" wrapText="1"/>
      <protection/>
    </xf>
    <xf numFmtId="169" fontId="11" fillId="24" borderId="36" xfId="54" applyNumberFormat="1" applyFont="1" applyFill="1" applyBorder="1" applyAlignment="1">
      <alignment horizontal="center" vertical="center" wrapText="1"/>
      <protection/>
    </xf>
    <xf numFmtId="169" fontId="11" fillId="24" borderId="52" xfId="54" applyNumberFormat="1" applyFont="1" applyFill="1" applyBorder="1" applyAlignment="1">
      <alignment horizontal="center" vertical="center" wrapText="1"/>
      <protection/>
    </xf>
    <xf numFmtId="169" fontId="11" fillId="24" borderId="25" xfId="54" applyNumberFormat="1" applyFont="1" applyFill="1" applyBorder="1" applyAlignment="1">
      <alignment horizontal="center" vertical="center" wrapText="1"/>
      <protection/>
    </xf>
    <xf numFmtId="169" fontId="6" fillId="24" borderId="25" xfId="54" applyNumberFormat="1" applyFont="1" applyFill="1" applyBorder="1" applyAlignment="1">
      <alignment horizontal="center" vertical="center" wrapText="1"/>
      <protection/>
    </xf>
    <xf numFmtId="169" fontId="6" fillId="24" borderId="45" xfId="54" applyNumberFormat="1" applyFont="1" applyFill="1" applyBorder="1" applyAlignment="1">
      <alignment horizontal="center" vertical="center" wrapText="1"/>
      <protection/>
    </xf>
    <xf numFmtId="169" fontId="11" fillId="24" borderId="27" xfId="54" applyNumberFormat="1" applyFont="1" applyFill="1" applyBorder="1" applyAlignment="1">
      <alignment horizontal="center" vertical="center" wrapText="1"/>
      <protection/>
    </xf>
    <xf numFmtId="169" fontId="6" fillId="24" borderId="26" xfId="54" applyNumberFormat="1" applyFont="1" applyFill="1" applyBorder="1" applyAlignment="1">
      <alignment horizontal="center" vertical="center" wrapText="1"/>
      <protection/>
    </xf>
    <xf numFmtId="169" fontId="6" fillId="24" borderId="36" xfId="54" applyNumberFormat="1" applyFont="1" applyFill="1" applyBorder="1" applyAlignment="1">
      <alignment horizontal="center" vertical="center" wrapText="1"/>
      <protection/>
    </xf>
    <xf numFmtId="176" fontId="6" fillId="24" borderId="33" xfId="0" applyNumberFormat="1" applyFont="1" applyFill="1" applyBorder="1" applyAlignment="1">
      <alignment horizontal="center" vertical="center"/>
    </xf>
    <xf numFmtId="169" fontId="6" fillId="24" borderId="36" xfId="0" applyNumberFormat="1" applyFont="1" applyFill="1" applyBorder="1" applyAlignment="1">
      <alignment horizontal="center" vertical="center"/>
    </xf>
    <xf numFmtId="2" fontId="6" fillId="24" borderId="28" xfId="0" applyNumberFormat="1" applyFont="1" applyFill="1" applyBorder="1" applyAlignment="1">
      <alignment horizontal="center" vertical="center"/>
    </xf>
    <xf numFmtId="2" fontId="6" fillId="24" borderId="46" xfId="0" applyNumberFormat="1" applyFont="1" applyFill="1" applyBorder="1" applyAlignment="1">
      <alignment horizontal="center" vertical="center"/>
    </xf>
    <xf numFmtId="2" fontId="9" fillId="24" borderId="28" xfId="0" applyNumberFormat="1" applyFont="1" applyFill="1" applyBorder="1" applyAlignment="1">
      <alignment horizontal="center" vertical="center"/>
    </xf>
    <xf numFmtId="2" fontId="6" fillId="24" borderId="29" xfId="0" applyNumberFormat="1" applyFont="1" applyFill="1" applyBorder="1" applyAlignment="1">
      <alignment horizontal="center" vertical="center"/>
    </xf>
    <xf numFmtId="2" fontId="9" fillId="24" borderId="40" xfId="0" applyNumberFormat="1" applyFont="1" applyFill="1" applyBorder="1" applyAlignment="1">
      <alignment horizontal="center" vertical="center"/>
    </xf>
    <xf numFmtId="2" fontId="6" fillId="24" borderId="56" xfId="0" applyNumberFormat="1" applyFont="1" applyFill="1" applyBorder="1" applyAlignment="1">
      <alignment horizontal="center" vertical="center"/>
    </xf>
    <xf numFmtId="2" fontId="6" fillId="24" borderId="40" xfId="0" applyNumberFormat="1" applyFont="1" applyFill="1" applyBorder="1" applyAlignment="1">
      <alignment horizontal="center" vertical="center"/>
    </xf>
    <xf numFmtId="176" fontId="9" fillId="24" borderId="56" xfId="0" applyNumberFormat="1" applyFont="1" applyFill="1" applyBorder="1" applyAlignment="1">
      <alignment horizontal="center" vertical="center"/>
    </xf>
    <xf numFmtId="169" fontId="9" fillId="24" borderId="56" xfId="0" applyNumberFormat="1" applyFont="1" applyFill="1" applyBorder="1" applyAlignment="1">
      <alignment horizontal="center" vertical="center"/>
    </xf>
    <xf numFmtId="169" fontId="9" fillId="24" borderId="28" xfId="0" applyNumberFormat="1" applyFont="1" applyFill="1" applyBorder="1" applyAlignment="1">
      <alignment horizontal="center" vertical="center"/>
    </xf>
    <xf numFmtId="169" fontId="9" fillId="24" borderId="29" xfId="0" applyNumberFormat="1" applyFont="1" applyFill="1" applyBorder="1" applyAlignment="1">
      <alignment horizontal="center" vertical="center"/>
    </xf>
    <xf numFmtId="2" fontId="11" fillId="24" borderId="20" xfId="0" applyNumberFormat="1" applyFont="1" applyFill="1" applyBorder="1" applyAlignment="1">
      <alignment horizontal="center" vertical="center"/>
    </xf>
    <xf numFmtId="2" fontId="6" fillId="24" borderId="27" xfId="0" applyNumberFormat="1" applyFont="1" applyFill="1" applyBorder="1" applyAlignment="1">
      <alignment horizontal="center" vertical="center"/>
    </xf>
    <xf numFmtId="169" fontId="9" fillId="24" borderId="40" xfId="0" applyNumberFormat="1" applyFont="1" applyFill="1" applyBorder="1" applyAlignment="1">
      <alignment horizontal="center" vertical="center"/>
    </xf>
    <xf numFmtId="169" fontId="11" fillId="24" borderId="20" xfId="0" applyNumberFormat="1" applyFont="1" applyFill="1" applyBorder="1" applyAlignment="1">
      <alignment horizontal="center" vertical="center"/>
    </xf>
    <xf numFmtId="2" fontId="9" fillId="24" borderId="20" xfId="0" applyNumberFormat="1" applyFont="1" applyFill="1" applyBorder="1" applyAlignment="1">
      <alignment horizontal="center" vertical="center"/>
    </xf>
    <xf numFmtId="2" fontId="11" fillId="24" borderId="34" xfId="0" applyNumberFormat="1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vertical="center" wrapText="1"/>
    </xf>
    <xf numFmtId="2" fontId="11" fillId="24" borderId="27" xfId="0" applyNumberFormat="1" applyFont="1" applyFill="1" applyBorder="1" applyAlignment="1">
      <alignment horizontal="center" vertical="center"/>
    </xf>
    <xf numFmtId="176" fontId="6" fillId="24" borderId="50" xfId="0" applyNumberFormat="1" applyFont="1" applyFill="1" applyBorder="1" applyAlignment="1">
      <alignment horizontal="center" vertical="center"/>
    </xf>
    <xf numFmtId="176" fontId="6" fillId="24" borderId="57" xfId="0" applyNumberFormat="1" applyFont="1" applyFill="1" applyBorder="1" applyAlignment="1">
      <alignment horizontal="center" vertical="center"/>
    </xf>
    <xf numFmtId="169" fontId="6" fillId="24" borderId="20" xfId="0" applyNumberFormat="1" applyFont="1" applyFill="1" applyBorder="1" applyAlignment="1">
      <alignment horizontal="center" vertical="center"/>
    </xf>
    <xf numFmtId="169" fontId="6" fillId="24" borderId="33" xfId="0" applyNumberFormat="1" applyFont="1" applyFill="1" applyBorder="1" applyAlignment="1">
      <alignment horizontal="center" vertical="center"/>
    </xf>
    <xf numFmtId="176" fontId="6" fillId="24" borderId="32" xfId="0" applyNumberFormat="1" applyFont="1" applyFill="1" applyBorder="1" applyAlignment="1">
      <alignment horizontal="center" vertical="center"/>
    </xf>
    <xf numFmtId="169" fontId="6" fillId="24" borderId="42" xfId="0" applyNumberFormat="1" applyFont="1" applyFill="1" applyBorder="1" applyAlignment="1">
      <alignment horizontal="center" vertical="center"/>
    </xf>
    <xf numFmtId="2" fontId="6" fillId="24" borderId="58" xfId="0" applyNumberFormat="1" applyFont="1" applyFill="1" applyBorder="1" applyAlignment="1">
      <alignment horizontal="center" vertical="center"/>
    </xf>
    <xf numFmtId="2" fontId="6" fillId="24" borderId="21" xfId="0" applyNumberFormat="1" applyFont="1" applyFill="1" applyBorder="1" applyAlignment="1">
      <alignment horizontal="center" vertical="center"/>
    </xf>
    <xf numFmtId="176" fontId="11" fillId="24" borderId="19" xfId="0" applyNumberFormat="1" applyFont="1" applyFill="1" applyBorder="1" applyAlignment="1">
      <alignment horizontal="center" vertical="center"/>
    </xf>
    <xf numFmtId="2" fontId="11" fillId="24" borderId="55" xfId="0" applyNumberFormat="1" applyFont="1" applyFill="1" applyBorder="1" applyAlignment="1">
      <alignment horizontal="center" vertical="center"/>
    </xf>
    <xf numFmtId="2" fontId="6" fillId="24" borderId="55" xfId="0" applyNumberFormat="1" applyFont="1" applyFill="1" applyBorder="1" applyAlignment="1">
      <alignment horizontal="center" vertical="center"/>
    </xf>
    <xf numFmtId="176" fontId="6" fillId="24" borderId="26" xfId="0" applyNumberFormat="1" applyFont="1" applyFill="1" applyBorder="1" applyAlignment="1">
      <alignment horizontal="center" vertical="center"/>
    </xf>
    <xf numFmtId="176" fontId="11" fillId="24" borderId="26" xfId="0" applyNumberFormat="1" applyFont="1" applyFill="1" applyBorder="1" applyAlignment="1">
      <alignment horizontal="center" vertical="center"/>
    </xf>
    <xf numFmtId="2" fontId="9" fillId="24" borderId="56" xfId="0" applyNumberFormat="1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justify" vertical="center"/>
    </xf>
    <xf numFmtId="49" fontId="6" fillId="0" borderId="59" xfId="0" applyNumberFormat="1" applyFont="1" applyFill="1" applyBorder="1" applyAlignment="1">
      <alignment horizontal="center" vertical="center"/>
    </xf>
    <xf numFmtId="0" fontId="6" fillId="24" borderId="60" xfId="0" applyFont="1" applyFill="1" applyBorder="1" applyAlignment="1">
      <alignment horizontal="left" vertical="center" wrapText="1"/>
    </xf>
    <xf numFmtId="0" fontId="6" fillId="24" borderId="61" xfId="0" applyFont="1" applyFill="1" applyBorder="1" applyAlignment="1">
      <alignment horizontal="left" vertical="center" wrapText="1"/>
    </xf>
    <xf numFmtId="49" fontId="5" fillId="24" borderId="23" xfId="54" applyNumberFormat="1" applyFont="1" applyFill="1" applyBorder="1" applyAlignment="1">
      <alignment horizontal="center" vertical="center"/>
      <protection/>
    </xf>
    <xf numFmtId="2" fontId="6" fillId="24" borderId="35" xfId="54" applyNumberFormat="1" applyFont="1" applyFill="1" applyBorder="1" applyAlignment="1">
      <alignment horizontal="center" vertical="center"/>
      <protection/>
    </xf>
    <xf numFmtId="4" fontId="6" fillId="24" borderId="35" xfId="0" applyNumberFormat="1" applyFont="1" applyFill="1" applyBorder="1" applyAlignment="1">
      <alignment horizontal="center" vertical="center"/>
    </xf>
    <xf numFmtId="4" fontId="11" fillId="24" borderId="34" xfId="54" applyNumberFormat="1" applyFont="1" applyFill="1" applyBorder="1" applyAlignment="1">
      <alignment horizontal="center" vertical="center" wrapText="1"/>
      <protection/>
    </xf>
    <xf numFmtId="2" fontId="6" fillId="24" borderId="53" xfId="54" applyNumberFormat="1" applyFont="1" applyFill="1" applyBorder="1" applyAlignment="1">
      <alignment horizontal="center" vertical="center" wrapText="1"/>
      <protection/>
    </xf>
    <xf numFmtId="0" fontId="6" fillId="24" borderId="11" xfId="54" applyFont="1" applyFill="1" applyBorder="1" applyAlignment="1">
      <alignment vertical="center" wrapText="1"/>
      <protection/>
    </xf>
    <xf numFmtId="4" fontId="6" fillId="24" borderId="41" xfId="54" applyNumberFormat="1" applyFont="1" applyFill="1" applyBorder="1" applyAlignment="1">
      <alignment horizontal="center" vertical="center"/>
      <protection/>
    </xf>
    <xf numFmtId="169" fontId="11" fillId="24" borderId="43" xfId="54" applyNumberFormat="1" applyFont="1" applyFill="1" applyBorder="1" applyAlignment="1">
      <alignment horizontal="center" vertical="center" wrapText="1"/>
      <protection/>
    </xf>
    <xf numFmtId="169" fontId="11" fillId="24" borderId="20" xfId="54" applyNumberFormat="1" applyFont="1" applyFill="1" applyBorder="1" applyAlignment="1">
      <alignment horizontal="center" vertical="center" wrapText="1"/>
      <protection/>
    </xf>
    <xf numFmtId="49" fontId="11" fillId="0" borderId="16" xfId="54" applyNumberFormat="1" applyFont="1" applyBorder="1" applyAlignment="1">
      <alignment horizontal="center" vertical="center" wrapText="1"/>
      <protection/>
    </xf>
    <xf numFmtId="169" fontId="11" fillId="24" borderId="34" xfId="54" applyNumberFormat="1" applyFont="1" applyFill="1" applyBorder="1" applyAlignment="1">
      <alignment horizontal="center" vertical="center" wrapText="1"/>
      <protection/>
    </xf>
    <xf numFmtId="169" fontId="11" fillId="24" borderId="50" xfId="54" applyNumberFormat="1" applyFont="1" applyFill="1" applyBorder="1" applyAlignment="1">
      <alignment horizontal="center" vertical="center" wrapText="1"/>
      <protection/>
    </xf>
    <xf numFmtId="169" fontId="11" fillId="24" borderId="51" xfId="54" applyNumberFormat="1" applyFont="1" applyFill="1" applyBorder="1" applyAlignment="1">
      <alignment horizontal="center" vertical="center" wrapText="1"/>
      <protection/>
    </xf>
    <xf numFmtId="176" fontId="6" fillId="24" borderId="62" xfId="0" applyNumberFormat="1" applyFont="1" applyFill="1" applyBorder="1" applyAlignment="1">
      <alignment horizontal="center" vertical="center"/>
    </xf>
    <xf numFmtId="176" fontId="6" fillId="24" borderId="63" xfId="0" applyNumberFormat="1" applyFont="1" applyFill="1" applyBorder="1" applyAlignment="1">
      <alignment horizontal="center" vertical="center"/>
    </xf>
    <xf numFmtId="176" fontId="6" fillId="24" borderId="64" xfId="0" applyNumberFormat="1" applyFont="1" applyFill="1" applyBorder="1" applyAlignment="1">
      <alignment horizontal="center" vertical="center"/>
    </xf>
    <xf numFmtId="2" fontId="6" fillId="24" borderId="65" xfId="0" applyNumberFormat="1" applyFont="1" applyFill="1" applyBorder="1" applyAlignment="1">
      <alignment horizontal="center" vertical="center"/>
    </xf>
    <xf numFmtId="0" fontId="6" fillId="24" borderId="66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69" fontId="6" fillId="24" borderId="56" xfId="0" applyNumberFormat="1" applyFont="1" applyFill="1" applyBorder="1" applyAlignment="1">
      <alignment horizontal="center" vertical="center"/>
    </xf>
    <xf numFmtId="169" fontId="6" fillId="24" borderId="29" xfId="0" applyNumberFormat="1" applyFont="1" applyFill="1" applyBorder="1" applyAlignment="1">
      <alignment horizontal="center" vertical="center"/>
    </xf>
    <xf numFmtId="176" fontId="11" fillId="24" borderId="43" xfId="0" applyNumberFormat="1" applyFont="1" applyFill="1" applyBorder="1" applyAlignment="1">
      <alignment horizontal="center" vertical="center"/>
    </xf>
    <xf numFmtId="0" fontId="11" fillId="24" borderId="13" xfId="0" applyFont="1" applyFill="1" applyBorder="1" applyAlignment="1">
      <alignment horizontal="left" vertical="center" wrapText="1"/>
    </xf>
    <xf numFmtId="169" fontId="11" fillId="24" borderId="31" xfId="55" applyNumberFormat="1" applyFont="1" applyFill="1" applyBorder="1" applyAlignment="1">
      <alignment horizontal="center" vertical="center" wrapText="1"/>
      <protection/>
    </xf>
    <xf numFmtId="0" fontId="7" fillId="24" borderId="17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169" fontId="9" fillId="24" borderId="53" xfId="0" applyNumberFormat="1" applyFont="1" applyFill="1" applyBorder="1" applyAlignment="1">
      <alignment horizontal="center" vertical="center"/>
    </xf>
    <xf numFmtId="169" fontId="9" fillId="24" borderId="67" xfId="0" applyNumberFormat="1" applyFont="1" applyFill="1" applyBorder="1" applyAlignment="1">
      <alignment horizontal="center" vertical="center"/>
    </xf>
    <xf numFmtId="2" fontId="9" fillId="24" borderId="53" xfId="0" applyNumberFormat="1" applyFont="1" applyFill="1" applyBorder="1" applyAlignment="1">
      <alignment horizontal="center" vertical="center"/>
    </xf>
    <xf numFmtId="2" fontId="9" fillId="24" borderId="39" xfId="0" applyNumberFormat="1" applyFont="1" applyFill="1" applyBorder="1" applyAlignment="1">
      <alignment horizontal="center" vertical="center"/>
    </xf>
    <xf numFmtId="2" fontId="9" fillId="24" borderId="67" xfId="0" applyNumberFormat="1" applyFont="1" applyFill="1" applyBorder="1" applyAlignment="1">
      <alignment horizontal="center" vertical="center"/>
    </xf>
    <xf numFmtId="49" fontId="7" fillId="0" borderId="68" xfId="0" applyNumberFormat="1" applyFont="1" applyFill="1" applyBorder="1" applyAlignment="1">
      <alignment horizontal="center" vertical="center"/>
    </xf>
    <xf numFmtId="169" fontId="11" fillId="24" borderId="51" xfId="55" applyNumberFormat="1" applyFont="1" applyFill="1" applyBorder="1" applyAlignment="1">
      <alignment horizontal="center" vertical="center" wrapText="1"/>
      <protection/>
    </xf>
    <xf numFmtId="169" fontId="11" fillId="24" borderId="48" xfId="55" applyNumberFormat="1" applyFont="1" applyFill="1" applyBorder="1" applyAlignment="1">
      <alignment horizontal="center" vertical="center" wrapText="1"/>
      <protection/>
    </xf>
    <xf numFmtId="2" fontId="9" fillId="24" borderId="52" xfId="54" applyNumberFormat="1" applyFont="1" applyFill="1" applyBorder="1" applyAlignment="1">
      <alignment horizontal="center" vertical="center" wrapText="1"/>
      <protection/>
    </xf>
    <xf numFmtId="169" fontId="11" fillId="24" borderId="50" xfId="55" applyNumberFormat="1" applyFont="1" applyFill="1" applyBorder="1" applyAlignment="1">
      <alignment horizontal="center" vertical="center" wrapText="1"/>
      <protection/>
    </xf>
    <xf numFmtId="176" fontId="6" fillId="24" borderId="69" xfId="54" applyNumberFormat="1" applyFont="1" applyFill="1" applyBorder="1" applyAlignment="1">
      <alignment horizontal="center" vertical="center" wrapText="1"/>
      <protection/>
    </xf>
    <xf numFmtId="169" fontId="6" fillId="24" borderId="31" xfId="54" applyNumberFormat="1" applyFont="1" applyFill="1" applyBorder="1" applyAlignment="1">
      <alignment horizontal="center" vertical="center" wrapText="1"/>
      <protection/>
    </xf>
    <xf numFmtId="0" fontId="11" fillId="24" borderId="13" xfId="0" applyFont="1" applyFill="1" applyBorder="1" applyAlignment="1">
      <alignment vertical="center" wrapText="1"/>
    </xf>
    <xf numFmtId="169" fontId="11" fillId="24" borderId="69" xfId="55" applyNumberFormat="1" applyFont="1" applyFill="1" applyBorder="1" applyAlignment="1">
      <alignment horizontal="center" vertical="center" wrapText="1"/>
      <protection/>
    </xf>
    <xf numFmtId="169" fontId="9" fillId="24" borderId="29" xfId="54" applyNumberFormat="1" applyFont="1" applyFill="1" applyBorder="1" applyAlignment="1">
      <alignment horizontal="center" vertical="center" wrapText="1"/>
      <protection/>
    </xf>
    <xf numFmtId="169" fontId="11" fillId="24" borderId="33" xfId="0" applyNumberFormat="1" applyFont="1" applyFill="1" applyBorder="1" applyAlignment="1">
      <alignment horizontal="center" vertical="center"/>
    </xf>
    <xf numFmtId="169" fontId="11" fillId="24" borderId="26" xfId="0" applyNumberFormat="1" applyFont="1" applyFill="1" applyBorder="1" applyAlignment="1">
      <alignment horizontal="center" vertical="center"/>
    </xf>
    <xf numFmtId="169" fontId="6" fillId="24" borderId="36" xfId="0" applyNumberFormat="1" applyFont="1" applyFill="1" applyBorder="1" applyAlignment="1">
      <alignment horizontal="center" vertical="center" wrapText="1"/>
    </xf>
    <xf numFmtId="169" fontId="11" fillId="24" borderId="22" xfId="0" applyNumberFormat="1" applyFont="1" applyFill="1" applyBorder="1" applyAlignment="1">
      <alignment horizontal="center" vertical="center"/>
    </xf>
    <xf numFmtId="169" fontId="6" fillId="24" borderId="22" xfId="0" applyNumberFormat="1" applyFont="1" applyFill="1" applyBorder="1" applyAlignment="1">
      <alignment horizontal="center" vertical="center"/>
    </xf>
    <xf numFmtId="169" fontId="6" fillId="24" borderId="42" xfId="0" applyNumberFormat="1" applyFont="1" applyFill="1" applyBorder="1" applyAlignment="1">
      <alignment horizontal="center" vertical="center" wrapText="1"/>
    </xf>
    <xf numFmtId="169" fontId="6" fillId="24" borderId="45" xfId="0" applyNumberFormat="1" applyFont="1" applyFill="1" applyBorder="1" applyAlignment="1">
      <alignment horizontal="center" vertical="center" wrapText="1"/>
    </xf>
    <xf numFmtId="169" fontId="6" fillId="24" borderId="30" xfId="0" applyNumberFormat="1" applyFont="1" applyFill="1" applyBorder="1" applyAlignment="1">
      <alignment horizontal="center" vertical="center" wrapText="1"/>
    </xf>
    <xf numFmtId="169" fontId="6" fillId="24" borderId="40" xfId="0" applyNumberFormat="1" applyFont="1" applyFill="1" applyBorder="1" applyAlignment="1">
      <alignment horizontal="center" vertical="center" wrapText="1"/>
    </xf>
    <xf numFmtId="169" fontId="6" fillId="24" borderId="28" xfId="0" applyNumberFormat="1" applyFont="1" applyFill="1" applyBorder="1" applyAlignment="1">
      <alignment horizontal="center" vertical="center" wrapText="1"/>
    </xf>
    <xf numFmtId="169" fontId="6" fillId="24" borderId="29" xfId="0" applyNumberFormat="1" applyFont="1" applyFill="1" applyBorder="1" applyAlignment="1">
      <alignment horizontal="center" vertical="center" wrapText="1"/>
    </xf>
    <xf numFmtId="169" fontId="9" fillId="24" borderId="67" xfId="0" applyNumberFormat="1" applyFont="1" applyFill="1" applyBorder="1" applyAlignment="1">
      <alignment horizontal="center" vertical="center" wrapText="1"/>
    </xf>
    <xf numFmtId="169" fontId="9" fillId="24" borderId="53" xfId="0" applyNumberFormat="1" applyFont="1" applyFill="1" applyBorder="1" applyAlignment="1">
      <alignment horizontal="center" vertical="center" wrapText="1"/>
    </xf>
    <xf numFmtId="169" fontId="6" fillId="24" borderId="39" xfId="0" applyNumberFormat="1" applyFont="1" applyFill="1" applyBorder="1" applyAlignment="1">
      <alignment horizontal="center" vertical="center" wrapText="1"/>
    </xf>
    <xf numFmtId="169" fontId="9" fillId="24" borderId="39" xfId="0" applyNumberFormat="1" applyFont="1" applyFill="1" applyBorder="1" applyAlignment="1">
      <alignment horizontal="center" vertical="center" wrapText="1"/>
    </xf>
    <xf numFmtId="169" fontId="6" fillId="24" borderId="56" xfId="0" applyNumberFormat="1" applyFont="1" applyFill="1" applyBorder="1" applyAlignment="1">
      <alignment horizontal="center" vertical="center" wrapText="1"/>
    </xf>
    <xf numFmtId="169" fontId="6" fillId="24" borderId="21" xfId="0" applyNumberFormat="1" applyFont="1" applyFill="1" applyBorder="1" applyAlignment="1">
      <alignment horizontal="center" vertical="center" wrapText="1"/>
    </xf>
    <xf numFmtId="176" fontId="11" fillId="24" borderId="38" xfId="55" applyNumberFormat="1" applyFont="1" applyFill="1" applyBorder="1" applyAlignment="1">
      <alignment horizontal="center" vertical="center" wrapText="1"/>
      <protection/>
    </xf>
    <xf numFmtId="4" fontId="6" fillId="24" borderId="40" xfId="0" applyNumberFormat="1" applyFont="1" applyFill="1" applyBorder="1" applyAlignment="1">
      <alignment horizontal="center" vertical="center"/>
    </xf>
    <xf numFmtId="177" fontId="9" fillId="24" borderId="40" xfId="0" applyNumberFormat="1" applyFont="1" applyFill="1" applyBorder="1" applyAlignment="1">
      <alignment horizontal="center" vertical="center" wrapText="1"/>
    </xf>
    <xf numFmtId="177" fontId="9" fillId="24" borderId="28" xfId="0" applyNumberFormat="1" applyFont="1" applyFill="1" applyBorder="1" applyAlignment="1">
      <alignment horizontal="center" vertical="center" wrapText="1"/>
    </xf>
    <xf numFmtId="169" fontId="11" fillId="24" borderId="25" xfId="0" applyNumberFormat="1" applyFont="1" applyFill="1" applyBorder="1" applyAlignment="1">
      <alignment horizontal="center" vertical="center"/>
    </xf>
    <xf numFmtId="169" fontId="9" fillId="24" borderId="46" xfId="0" applyNumberFormat="1" applyFont="1" applyFill="1" applyBorder="1" applyAlignment="1">
      <alignment horizontal="center" vertical="center"/>
    </xf>
    <xf numFmtId="169" fontId="11" fillId="24" borderId="38" xfId="55" applyNumberFormat="1" applyFont="1" applyFill="1" applyBorder="1" applyAlignment="1">
      <alignment horizontal="center" vertical="center" wrapText="1"/>
      <protection/>
    </xf>
    <xf numFmtId="169" fontId="11" fillId="24" borderId="38" xfId="54" applyNumberFormat="1" applyFont="1" applyFill="1" applyBorder="1" applyAlignment="1">
      <alignment horizontal="center" vertical="center" wrapText="1"/>
      <protection/>
    </xf>
    <xf numFmtId="169" fontId="11" fillId="24" borderId="31" xfId="54" applyNumberFormat="1" applyFont="1" applyFill="1" applyBorder="1" applyAlignment="1">
      <alignment horizontal="center" vertical="center" wrapText="1"/>
      <protection/>
    </xf>
    <xf numFmtId="0" fontId="6" fillId="24" borderId="14" xfId="0" applyFont="1" applyFill="1" applyBorder="1" applyAlignment="1">
      <alignment horizontal="left" vertical="center" wrapText="1"/>
    </xf>
    <xf numFmtId="176" fontId="6" fillId="24" borderId="38" xfId="0" applyNumberFormat="1" applyFont="1" applyFill="1" applyBorder="1" applyAlignment="1">
      <alignment horizontal="center" vertical="center"/>
    </xf>
    <xf numFmtId="0" fontId="6" fillId="24" borderId="12" xfId="55" applyFont="1" applyFill="1" applyBorder="1" applyAlignment="1">
      <alignment horizontal="left" vertical="center" wrapText="1"/>
      <protection/>
    </xf>
    <xf numFmtId="4" fontId="6" fillId="24" borderId="37" xfId="0" applyNumberFormat="1" applyFont="1" applyFill="1" applyBorder="1" applyAlignment="1">
      <alignment horizontal="center" vertical="center"/>
    </xf>
    <xf numFmtId="0" fontId="7" fillId="0" borderId="17" xfId="54" applyFont="1" applyBorder="1" applyAlignment="1">
      <alignment horizontal="center" vertical="center" wrapText="1"/>
      <protection/>
    </xf>
    <xf numFmtId="4" fontId="11" fillId="24" borderId="19" xfId="0" applyNumberFormat="1" applyFont="1" applyFill="1" applyBorder="1" applyAlignment="1">
      <alignment horizontal="center" vertical="center"/>
    </xf>
    <xf numFmtId="2" fontId="9" fillId="24" borderId="29" xfId="55" applyNumberFormat="1" applyFont="1" applyFill="1" applyBorder="1" applyAlignment="1">
      <alignment horizontal="center" vertical="center" wrapText="1"/>
      <protection/>
    </xf>
    <xf numFmtId="49" fontId="6" fillId="0" borderId="70" xfId="0" applyNumberFormat="1" applyFont="1" applyFill="1" applyBorder="1" applyAlignment="1">
      <alignment horizontal="center" vertical="center"/>
    </xf>
    <xf numFmtId="0" fontId="11" fillId="24" borderId="13" xfId="55" applyFont="1" applyFill="1" applyBorder="1" applyAlignment="1">
      <alignment vertical="center" wrapText="1"/>
      <protection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4" fontId="9" fillId="24" borderId="28" xfId="54" applyNumberFormat="1" applyFont="1" applyFill="1" applyBorder="1" applyAlignment="1">
      <alignment horizontal="center" vertical="center"/>
      <protection/>
    </xf>
    <xf numFmtId="4" fontId="6" fillId="24" borderId="29" xfId="54" applyNumberFormat="1" applyFont="1" applyFill="1" applyBorder="1" applyAlignment="1">
      <alignment horizontal="center" vertical="center"/>
      <protection/>
    </xf>
    <xf numFmtId="176" fontId="9" fillId="24" borderId="40" xfId="54" applyNumberFormat="1" applyFont="1" applyFill="1" applyBorder="1" applyAlignment="1">
      <alignment horizontal="center" vertical="center"/>
      <protection/>
    </xf>
    <xf numFmtId="176" fontId="9" fillId="24" borderId="28" xfId="54" applyNumberFormat="1" applyFont="1" applyFill="1" applyBorder="1" applyAlignment="1">
      <alignment horizontal="center" vertical="center"/>
      <protection/>
    </xf>
    <xf numFmtId="4" fontId="9" fillId="24" borderId="29" xfId="54" applyNumberFormat="1" applyFont="1" applyFill="1" applyBorder="1" applyAlignment="1">
      <alignment horizontal="center" vertical="center"/>
      <protection/>
    </xf>
    <xf numFmtId="169" fontId="6" fillId="24" borderId="67" xfId="0" applyNumberFormat="1" applyFont="1" applyFill="1" applyBorder="1" applyAlignment="1">
      <alignment horizontal="center" vertical="center"/>
    </xf>
    <xf numFmtId="169" fontId="6" fillId="24" borderId="53" xfId="0" applyNumberFormat="1" applyFont="1" applyFill="1" applyBorder="1" applyAlignment="1">
      <alignment horizontal="center" vertical="center"/>
    </xf>
    <xf numFmtId="169" fontId="6" fillId="24" borderId="65" xfId="0" applyNumberFormat="1" applyFont="1" applyFill="1" applyBorder="1" applyAlignment="1">
      <alignment horizontal="center" vertical="center"/>
    </xf>
    <xf numFmtId="169" fontId="6" fillId="24" borderId="39" xfId="0" applyNumberFormat="1" applyFont="1" applyFill="1" applyBorder="1" applyAlignment="1">
      <alignment horizontal="center" vertical="center"/>
    </xf>
    <xf numFmtId="169" fontId="6" fillId="24" borderId="63" xfId="0" applyNumberFormat="1" applyFont="1" applyFill="1" applyBorder="1" applyAlignment="1">
      <alignment/>
    </xf>
    <xf numFmtId="169" fontId="6" fillId="24" borderId="0" xfId="0" applyNumberFormat="1" applyFont="1" applyFill="1" applyBorder="1" applyAlignment="1">
      <alignment/>
    </xf>
    <xf numFmtId="49" fontId="6" fillId="24" borderId="13" xfId="54" applyNumberFormat="1" applyFont="1" applyFill="1" applyBorder="1" applyAlignment="1">
      <alignment horizontal="center" vertical="center"/>
      <protection/>
    </xf>
    <xf numFmtId="169" fontId="6" fillId="24" borderId="62" xfId="0" applyNumberFormat="1" applyFont="1" applyFill="1" applyBorder="1" applyAlignment="1">
      <alignment/>
    </xf>
    <xf numFmtId="169" fontId="6" fillId="24" borderId="26" xfId="0" applyNumberFormat="1" applyFont="1" applyFill="1" applyBorder="1" applyAlignment="1">
      <alignment/>
    </xf>
    <xf numFmtId="0" fontId="6" fillId="24" borderId="16" xfId="53" applyNumberFormat="1" applyFont="1" applyFill="1" applyBorder="1" applyAlignment="1" applyProtection="1">
      <alignment horizontal="justify" vertical="center"/>
      <protection/>
    </xf>
    <xf numFmtId="176" fontId="6" fillId="24" borderId="47" xfId="54" applyNumberFormat="1" applyFont="1" applyFill="1" applyBorder="1" applyAlignment="1">
      <alignment horizontal="center" vertical="center" wrapText="1"/>
      <protection/>
    </xf>
    <xf numFmtId="169" fontId="6" fillId="24" borderId="53" xfId="54" applyNumberFormat="1" applyFont="1" applyFill="1" applyBorder="1" applyAlignment="1">
      <alignment horizontal="center" vertical="center" wrapText="1"/>
      <protection/>
    </xf>
    <xf numFmtId="176" fontId="6" fillId="24" borderId="33" xfId="54" applyNumberFormat="1" applyFont="1" applyFill="1" applyBorder="1" applyAlignment="1">
      <alignment horizontal="center" vertical="center" wrapText="1"/>
      <protection/>
    </xf>
    <xf numFmtId="2" fontId="11" fillId="24" borderId="36" xfId="54" applyNumberFormat="1" applyFont="1" applyFill="1" applyBorder="1" applyAlignment="1">
      <alignment horizontal="center" vertical="center" wrapText="1"/>
      <protection/>
    </xf>
    <xf numFmtId="0" fontId="11" fillId="24" borderId="10" xfId="53" applyNumberFormat="1" applyFont="1" applyFill="1" applyBorder="1" applyAlignment="1" applyProtection="1">
      <alignment horizontal="left" vertical="center" wrapText="1"/>
      <protection/>
    </xf>
    <xf numFmtId="169" fontId="6" fillId="24" borderId="42" xfId="54" applyNumberFormat="1" applyFont="1" applyFill="1" applyBorder="1" applyAlignment="1">
      <alignment horizontal="center" vertical="center" wrapText="1"/>
      <protection/>
    </xf>
    <xf numFmtId="0" fontId="11" fillId="24" borderId="11" xfId="53" applyNumberFormat="1" applyFont="1" applyFill="1" applyBorder="1" applyAlignment="1" applyProtection="1">
      <alignment horizontal="left" vertical="center" wrapText="1"/>
      <protection/>
    </xf>
    <xf numFmtId="169" fontId="11" fillId="24" borderId="35" xfId="54" applyNumberFormat="1" applyFont="1" applyFill="1" applyBorder="1" applyAlignment="1">
      <alignment horizontal="center" vertical="center" wrapText="1"/>
      <protection/>
    </xf>
    <xf numFmtId="169" fontId="11" fillId="24" borderId="41" xfId="54" applyNumberFormat="1" applyFont="1" applyFill="1" applyBorder="1" applyAlignment="1">
      <alignment horizontal="center" vertical="center" wrapText="1"/>
      <protection/>
    </xf>
    <xf numFmtId="169" fontId="11" fillId="24" borderId="54" xfId="55" applyNumberFormat="1" applyFont="1" applyFill="1" applyBorder="1" applyAlignment="1">
      <alignment horizontal="center" vertical="center" wrapText="1"/>
      <protection/>
    </xf>
    <xf numFmtId="176" fontId="11" fillId="24" borderId="31" xfId="55" applyNumberFormat="1" applyFont="1" applyFill="1" applyBorder="1" applyAlignment="1">
      <alignment horizontal="center" vertical="center" wrapText="1"/>
      <protection/>
    </xf>
    <xf numFmtId="49" fontId="6" fillId="24" borderId="14" xfId="54" applyNumberFormat="1" applyFont="1" applyFill="1" applyBorder="1" applyAlignment="1">
      <alignment horizontal="left" vertical="center" wrapText="1"/>
      <protection/>
    </xf>
    <xf numFmtId="169" fontId="6" fillId="24" borderId="31" xfId="55" applyNumberFormat="1" applyFont="1" applyFill="1" applyBorder="1" applyAlignment="1">
      <alignment horizontal="center" vertical="center" wrapText="1"/>
      <protection/>
    </xf>
    <xf numFmtId="169" fontId="6" fillId="24" borderId="59" xfId="0" applyNumberFormat="1" applyFont="1" applyFill="1" applyBorder="1" applyAlignment="1">
      <alignment horizontal="center" vertical="center"/>
    </xf>
    <xf numFmtId="49" fontId="6" fillId="0" borderId="16" xfId="54" applyNumberFormat="1" applyFont="1" applyBorder="1" applyAlignment="1">
      <alignment horizontal="center" vertical="center" wrapText="1"/>
      <protection/>
    </xf>
    <xf numFmtId="0" fontId="6" fillId="24" borderId="16" xfId="55" applyFont="1" applyFill="1" applyBorder="1" applyAlignment="1">
      <alignment horizontal="left" vertical="center" wrapText="1"/>
      <protection/>
    </xf>
    <xf numFmtId="4" fontId="6" fillId="24" borderId="68" xfId="54" applyNumberFormat="1" applyFont="1" applyFill="1" applyBorder="1" applyAlignment="1">
      <alignment horizontal="center" vertical="center" wrapText="1"/>
      <protection/>
    </xf>
    <xf numFmtId="176" fontId="11" fillId="24" borderId="24" xfId="55" applyNumberFormat="1" applyFont="1" applyFill="1" applyBorder="1" applyAlignment="1">
      <alignment horizontal="center" vertical="center" wrapText="1"/>
      <protection/>
    </xf>
    <xf numFmtId="0" fontId="6" fillId="24" borderId="16" xfId="53" applyNumberFormat="1" applyFont="1" applyFill="1" applyBorder="1" applyAlignment="1" applyProtection="1">
      <alignment horizontal="left" vertical="center" wrapText="1"/>
      <protection/>
    </xf>
    <xf numFmtId="176" fontId="6" fillId="24" borderId="67" xfId="54" applyNumberFormat="1" applyFont="1" applyFill="1" applyBorder="1" applyAlignment="1">
      <alignment horizontal="center" vertical="center" wrapText="1"/>
      <protection/>
    </xf>
    <xf numFmtId="2" fontId="6" fillId="24" borderId="65" xfId="54" applyNumberFormat="1" applyFont="1" applyFill="1" applyBorder="1" applyAlignment="1">
      <alignment horizontal="center" vertical="center" wrapText="1"/>
      <protection/>
    </xf>
    <xf numFmtId="0" fontId="6" fillId="24" borderId="62" xfId="55" applyFont="1" applyFill="1" applyBorder="1" applyAlignment="1">
      <alignment vertical="center" wrapText="1"/>
      <protection/>
    </xf>
    <xf numFmtId="0" fontId="6" fillId="24" borderId="63" xfId="55" applyFont="1" applyFill="1" applyBorder="1" applyAlignment="1">
      <alignment vertical="center" wrapText="1"/>
      <protection/>
    </xf>
    <xf numFmtId="4" fontId="9" fillId="24" borderId="28" xfId="0" applyNumberFormat="1" applyFont="1" applyFill="1" applyBorder="1" applyAlignment="1">
      <alignment horizontal="center" vertical="center" wrapText="1"/>
    </xf>
    <xf numFmtId="169" fontId="31" fillId="24" borderId="28" xfId="54" applyNumberFormat="1" applyFont="1" applyFill="1" applyBorder="1" applyAlignment="1">
      <alignment horizontal="center" vertical="center" wrapText="1"/>
      <protection/>
    </xf>
    <xf numFmtId="0" fontId="32" fillId="24" borderId="23" xfId="53" applyNumberFormat="1" applyFont="1" applyFill="1" applyBorder="1" applyAlignment="1" applyProtection="1">
      <alignment horizontal="left" vertical="center" wrapText="1"/>
      <protection/>
    </xf>
    <xf numFmtId="169" fontId="6" fillId="24" borderId="71" xfId="54" applyNumberFormat="1" applyFont="1" applyFill="1" applyBorder="1" applyAlignment="1">
      <alignment horizontal="center" vertical="center" wrapText="1"/>
      <protection/>
    </xf>
    <xf numFmtId="4" fontId="6" fillId="24" borderId="33" xfId="0" applyNumberFormat="1" applyFont="1" applyFill="1" applyBorder="1" applyAlignment="1">
      <alignment horizontal="center" vertical="center"/>
    </xf>
    <xf numFmtId="0" fontId="32" fillId="24" borderId="14" xfId="53" applyNumberFormat="1" applyFont="1" applyFill="1" applyBorder="1" applyAlignment="1" applyProtection="1">
      <alignment horizontal="left" vertical="center" wrapText="1"/>
      <protection/>
    </xf>
    <xf numFmtId="0" fontId="6" fillId="24" borderId="13" xfId="53" applyNumberFormat="1" applyFont="1" applyFill="1" applyBorder="1" applyAlignment="1" applyProtection="1">
      <alignment horizontal="left" vertical="center" wrapText="1"/>
      <protection/>
    </xf>
    <xf numFmtId="49" fontId="6" fillId="24" borderId="10" xfId="0" applyNumberFormat="1" applyFont="1" applyFill="1" applyBorder="1" applyAlignment="1">
      <alignment vertical="center" wrapText="1"/>
    </xf>
    <xf numFmtId="169" fontId="9" fillId="24" borderId="20" xfId="0" applyNumberFormat="1" applyFont="1" applyFill="1" applyBorder="1" applyAlignment="1">
      <alignment horizontal="center" vertical="center"/>
    </xf>
    <xf numFmtId="169" fontId="6" fillId="24" borderId="28" xfId="0" applyNumberFormat="1" applyFont="1" applyFill="1" applyBorder="1" applyAlignment="1">
      <alignment horizontal="center" vertical="center"/>
    </xf>
    <xf numFmtId="169" fontId="6" fillId="24" borderId="46" xfId="0" applyNumberFormat="1" applyFont="1" applyFill="1" applyBorder="1" applyAlignment="1">
      <alignment horizontal="center" vertical="center"/>
    </xf>
    <xf numFmtId="169" fontId="6" fillId="24" borderId="19" xfId="54" applyNumberFormat="1" applyFont="1" applyFill="1" applyBorder="1" applyAlignment="1">
      <alignment horizontal="center" vertical="center"/>
      <protection/>
    </xf>
    <xf numFmtId="169" fontId="6" fillId="24" borderId="33" xfId="54" applyNumberFormat="1" applyFont="1" applyFill="1" applyBorder="1" applyAlignment="1">
      <alignment horizontal="center" vertical="center"/>
      <protection/>
    </xf>
    <xf numFmtId="169" fontId="6" fillId="24" borderId="38" xfId="54" applyNumberFormat="1" applyFont="1" applyFill="1" applyBorder="1" applyAlignment="1">
      <alignment horizontal="center" vertical="center" wrapText="1"/>
      <protection/>
    </xf>
    <xf numFmtId="169" fontId="9" fillId="24" borderId="40" xfId="55" applyNumberFormat="1" applyFont="1" applyFill="1" applyBorder="1" applyAlignment="1">
      <alignment horizontal="center" vertical="center" wrapText="1"/>
      <protection/>
    </xf>
    <xf numFmtId="169" fontId="12" fillId="24" borderId="28" xfId="55" applyNumberFormat="1" applyFont="1" applyFill="1" applyBorder="1" applyAlignment="1">
      <alignment horizontal="center" vertical="center" wrapText="1"/>
      <protection/>
    </xf>
    <xf numFmtId="169" fontId="12" fillId="24" borderId="46" xfId="55" applyNumberFormat="1" applyFont="1" applyFill="1" applyBorder="1" applyAlignment="1">
      <alignment horizontal="center" vertical="center" wrapText="1"/>
      <protection/>
    </xf>
    <xf numFmtId="169" fontId="9" fillId="24" borderId="28" xfId="55" applyNumberFormat="1" applyFont="1" applyFill="1" applyBorder="1" applyAlignment="1">
      <alignment horizontal="center" vertical="center" wrapText="1"/>
      <protection/>
    </xf>
    <xf numFmtId="169" fontId="6" fillId="24" borderId="24" xfId="54" applyNumberFormat="1" applyFont="1" applyFill="1" applyBorder="1" applyAlignment="1">
      <alignment horizontal="center" vertical="center"/>
      <protection/>
    </xf>
    <xf numFmtId="169" fontId="6" fillId="24" borderId="26" xfId="54" applyNumberFormat="1" applyFont="1" applyFill="1" applyBorder="1" applyAlignment="1">
      <alignment horizontal="center" vertical="center"/>
      <protection/>
    </xf>
    <xf numFmtId="169" fontId="6" fillId="24" borderId="38" xfId="54" applyNumberFormat="1" applyFont="1" applyFill="1" applyBorder="1" applyAlignment="1">
      <alignment horizontal="center" vertical="center"/>
      <protection/>
    </xf>
    <xf numFmtId="49" fontId="5" fillId="0" borderId="59" xfId="0" applyNumberFormat="1" applyFont="1" applyFill="1" applyBorder="1" applyAlignment="1">
      <alignment horizontal="center" vertical="center"/>
    </xf>
    <xf numFmtId="169" fontId="6" fillId="24" borderId="31" xfId="54" applyNumberFormat="1" applyFont="1" applyFill="1" applyBorder="1" applyAlignment="1">
      <alignment horizontal="center" vertical="center"/>
      <protection/>
    </xf>
    <xf numFmtId="49" fontId="5" fillId="0" borderId="68" xfId="0" applyNumberFormat="1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left" vertical="center" wrapText="1"/>
    </xf>
    <xf numFmtId="176" fontId="6" fillId="24" borderId="67" xfId="0" applyNumberFormat="1" applyFont="1" applyFill="1" applyBorder="1" applyAlignment="1">
      <alignment horizontal="center" vertical="center"/>
    </xf>
    <xf numFmtId="176" fontId="6" fillId="24" borderId="53" xfId="0" applyNumberFormat="1" applyFont="1" applyFill="1" applyBorder="1" applyAlignment="1">
      <alignment horizontal="center" vertical="center"/>
    </xf>
    <xf numFmtId="169" fontId="6" fillId="24" borderId="27" xfId="54" applyNumberFormat="1" applyFont="1" applyFill="1" applyBorder="1" applyAlignment="1">
      <alignment horizontal="center" vertical="center" wrapText="1"/>
      <protection/>
    </xf>
    <xf numFmtId="169" fontId="6" fillId="24" borderId="27" xfId="0" applyNumberFormat="1" applyFont="1" applyFill="1" applyBorder="1" applyAlignment="1">
      <alignment horizontal="center" vertical="center"/>
    </xf>
    <xf numFmtId="169" fontId="6" fillId="24" borderId="66" xfId="0" applyNumberFormat="1" applyFont="1" applyFill="1" applyBorder="1" applyAlignment="1">
      <alignment horizontal="center" vertical="center"/>
    </xf>
    <xf numFmtId="2" fontId="6" fillId="24" borderId="66" xfId="0" applyNumberFormat="1" applyFont="1" applyFill="1" applyBorder="1" applyAlignment="1">
      <alignment horizontal="center" vertical="center"/>
    </xf>
    <xf numFmtId="169" fontId="6" fillId="24" borderId="72" xfId="0" applyNumberFormat="1" applyFont="1" applyFill="1" applyBorder="1" applyAlignment="1">
      <alignment horizontal="center" vertical="center"/>
    </xf>
    <xf numFmtId="169" fontId="6" fillId="24" borderId="73" xfId="0" applyNumberFormat="1" applyFont="1" applyFill="1" applyBorder="1" applyAlignment="1">
      <alignment horizontal="center" vertical="center"/>
    </xf>
    <xf numFmtId="2" fontId="6" fillId="24" borderId="73" xfId="0" applyNumberFormat="1" applyFont="1" applyFill="1" applyBorder="1" applyAlignment="1">
      <alignment horizontal="center" vertical="center"/>
    </xf>
    <xf numFmtId="0" fontId="6" fillId="24" borderId="66" xfId="54" applyFont="1" applyFill="1" applyBorder="1" applyAlignment="1">
      <alignment horizontal="left" vertical="center" wrapText="1"/>
      <protection/>
    </xf>
    <xf numFmtId="169" fontId="6" fillId="24" borderId="55" xfId="0" applyNumberFormat="1" applyFont="1" applyFill="1" applyBorder="1" applyAlignment="1">
      <alignment horizontal="center" vertical="center"/>
    </xf>
    <xf numFmtId="169" fontId="33" fillId="24" borderId="24" xfId="0" applyNumberFormat="1" applyFont="1" applyFill="1" applyBorder="1" applyAlignment="1">
      <alignment horizontal="center" vertical="center"/>
    </xf>
    <xf numFmtId="169" fontId="33" fillId="24" borderId="19" xfId="0" applyNumberFormat="1" applyFont="1" applyFill="1" applyBorder="1" applyAlignment="1">
      <alignment horizontal="center" vertical="center"/>
    </xf>
    <xf numFmtId="169" fontId="33" fillId="24" borderId="27" xfId="0" applyNumberFormat="1" applyFont="1" applyFill="1" applyBorder="1" applyAlignment="1">
      <alignment horizontal="center" vertical="center"/>
    </xf>
    <xf numFmtId="169" fontId="34" fillId="24" borderId="25" xfId="0" applyNumberFormat="1" applyFont="1" applyFill="1" applyBorder="1" applyAlignment="1">
      <alignment/>
    </xf>
    <xf numFmtId="169" fontId="34" fillId="24" borderId="25" xfId="0" applyNumberFormat="1" applyFont="1" applyFill="1" applyBorder="1" applyAlignment="1">
      <alignment horizontal="center" vertical="center"/>
    </xf>
    <xf numFmtId="169" fontId="6" fillId="24" borderId="38" xfId="55" applyNumberFormat="1" applyFont="1" applyFill="1" applyBorder="1" applyAlignment="1">
      <alignment horizontal="center" vertical="center" wrapText="1"/>
      <protection/>
    </xf>
    <xf numFmtId="2" fontId="6" fillId="24" borderId="31" xfId="54" applyNumberFormat="1" applyFont="1" applyFill="1" applyBorder="1" applyAlignment="1">
      <alignment horizontal="center" vertical="center" wrapText="1"/>
      <protection/>
    </xf>
    <xf numFmtId="4" fontId="6" fillId="24" borderId="74" xfId="54" applyNumberFormat="1" applyFont="1" applyFill="1" applyBorder="1" applyAlignment="1">
      <alignment horizontal="center" vertical="center" wrapText="1"/>
      <protection/>
    </xf>
    <xf numFmtId="2" fontId="9" fillId="24" borderId="29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169" fontId="6" fillId="24" borderId="40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/>
    </xf>
    <xf numFmtId="0" fontId="6" fillId="24" borderId="13" xfId="55" applyFont="1" applyFill="1" applyBorder="1" applyAlignment="1">
      <alignment horizontal="left" vertical="center" wrapText="1"/>
      <protection/>
    </xf>
    <xf numFmtId="0" fontId="7" fillId="24" borderId="16" xfId="55" applyFont="1" applyFill="1" applyBorder="1" applyAlignment="1">
      <alignment horizontal="left" vertical="center" wrapText="1"/>
      <protection/>
    </xf>
    <xf numFmtId="0" fontId="12" fillId="24" borderId="10" xfId="55" applyFont="1" applyFill="1" applyBorder="1" applyAlignment="1">
      <alignment vertical="center" wrapText="1"/>
      <protection/>
    </xf>
    <xf numFmtId="0" fontId="12" fillId="24" borderId="15" xfId="54" applyFont="1" applyFill="1" applyBorder="1" applyAlignment="1">
      <alignment horizontal="left" vertical="center" wrapText="1"/>
      <protection/>
    </xf>
    <xf numFmtId="0" fontId="12" fillId="24" borderId="10" xfId="0" applyFont="1" applyFill="1" applyBorder="1" applyAlignment="1">
      <alignment horizontal="left" vertical="center" wrapText="1"/>
    </xf>
    <xf numFmtId="0" fontId="7" fillId="24" borderId="68" xfId="53" applyNumberFormat="1" applyFont="1" applyFill="1" applyBorder="1" applyAlignment="1" applyProtection="1">
      <alignment horizontal="left" vertical="center" wrapText="1"/>
      <protection/>
    </xf>
    <xf numFmtId="176" fontId="33" fillId="24" borderId="24" xfId="55" applyNumberFormat="1" applyFont="1" applyFill="1" applyBorder="1" applyAlignment="1">
      <alignment horizontal="center" vertical="center" wrapText="1"/>
      <protection/>
    </xf>
    <xf numFmtId="169" fontId="33" fillId="24" borderId="19" xfId="55" applyNumberFormat="1" applyFont="1" applyFill="1" applyBorder="1" applyAlignment="1">
      <alignment horizontal="center" vertical="center" wrapText="1"/>
      <protection/>
    </xf>
    <xf numFmtId="176" fontId="6" fillId="24" borderId="24" xfId="55" applyNumberFormat="1" applyFont="1" applyFill="1" applyBorder="1" applyAlignment="1">
      <alignment horizontal="center" vertical="center" wrapText="1"/>
      <protection/>
    </xf>
    <xf numFmtId="0" fontId="7" fillId="24" borderId="16" xfId="54" applyFont="1" applyFill="1" applyBorder="1" applyAlignment="1">
      <alignment vertical="center" wrapText="1"/>
      <protection/>
    </xf>
    <xf numFmtId="2" fontId="9" fillId="24" borderId="40" xfId="55" applyNumberFormat="1" applyFont="1" applyFill="1" applyBorder="1" applyAlignment="1">
      <alignment horizontal="center" vertical="center" wrapText="1"/>
      <protection/>
    </xf>
    <xf numFmtId="2" fontId="12" fillId="24" borderId="28" xfId="55" applyNumberFormat="1" applyFont="1" applyFill="1" applyBorder="1" applyAlignment="1">
      <alignment horizontal="center" vertical="center" wrapText="1"/>
      <protection/>
    </xf>
    <xf numFmtId="2" fontId="12" fillId="24" borderId="46" xfId="55" applyNumberFormat="1" applyFont="1" applyFill="1" applyBorder="1" applyAlignment="1">
      <alignment horizontal="center" vertical="center" wrapText="1"/>
      <protection/>
    </xf>
    <xf numFmtId="2" fontId="31" fillId="24" borderId="53" xfId="55" applyNumberFormat="1" applyFont="1" applyFill="1" applyBorder="1" applyAlignment="1">
      <alignment horizontal="center" vertical="center" wrapText="1"/>
      <protection/>
    </xf>
    <xf numFmtId="0" fontId="7" fillId="24" borderId="17" xfId="54" applyFont="1" applyFill="1" applyBorder="1" applyAlignment="1">
      <alignment horizontal="left" vertical="center" wrapText="1"/>
      <protection/>
    </xf>
    <xf numFmtId="169" fontId="9" fillId="24" borderId="40" xfId="54" applyNumberFormat="1" applyFont="1" applyFill="1" applyBorder="1" applyAlignment="1">
      <alignment horizontal="center" vertical="center"/>
      <protection/>
    </xf>
    <xf numFmtId="2" fontId="9" fillId="24" borderId="28" xfId="54" applyNumberFormat="1" applyFont="1" applyFill="1" applyBorder="1" applyAlignment="1">
      <alignment horizontal="center" vertical="center"/>
      <protection/>
    </xf>
    <xf numFmtId="176" fontId="31" fillId="24" borderId="28" xfId="54" applyNumberFormat="1" applyFont="1" applyFill="1" applyBorder="1" applyAlignment="1">
      <alignment horizontal="center" vertical="center"/>
      <protection/>
    </xf>
    <xf numFmtId="0" fontId="32" fillId="24" borderId="13" xfId="54" applyFont="1" applyFill="1" applyBorder="1" applyAlignment="1">
      <alignment horizontal="left" vertical="center" wrapText="1"/>
      <protection/>
    </xf>
    <xf numFmtId="176" fontId="11" fillId="24" borderId="71" xfId="54" applyNumberFormat="1" applyFont="1" applyFill="1" applyBorder="1" applyAlignment="1">
      <alignment horizontal="center" vertical="center" wrapText="1"/>
      <protection/>
    </xf>
    <xf numFmtId="2" fontId="11" fillId="24" borderId="26" xfId="54" applyNumberFormat="1" applyFont="1" applyFill="1" applyBorder="1" applyAlignment="1">
      <alignment horizontal="center" vertical="center" wrapText="1"/>
      <protection/>
    </xf>
    <xf numFmtId="2" fontId="11" fillId="24" borderId="55" xfId="54" applyNumberFormat="1" applyFont="1" applyFill="1" applyBorder="1" applyAlignment="1">
      <alignment horizontal="center" vertical="center" wrapText="1"/>
      <protection/>
    </xf>
    <xf numFmtId="0" fontId="32" fillId="24" borderId="15" xfId="55" applyFont="1" applyFill="1" applyBorder="1" applyAlignment="1">
      <alignment vertical="center" wrapText="1"/>
      <protection/>
    </xf>
    <xf numFmtId="176" fontId="11" fillId="24" borderId="34" xfId="54" applyNumberFormat="1" applyFont="1" applyFill="1" applyBorder="1" applyAlignment="1">
      <alignment horizontal="center" vertical="center" wrapText="1"/>
      <protection/>
    </xf>
    <xf numFmtId="0" fontId="32" fillId="24" borderId="10" xfId="53" applyNumberFormat="1" applyFont="1" applyFill="1" applyBorder="1" applyAlignment="1" applyProtection="1">
      <alignment horizontal="left" vertical="center" wrapText="1"/>
      <protection/>
    </xf>
    <xf numFmtId="0" fontId="32" fillId="24" borderId="10" xfId="53" applyNumberFormat="1" applyFont="1" applyFill="1" applyBorder="1" applyAlignment="1" applyProtection="1">
      <alignment horizontal="left" vertical="center" wrapText="1"/>
      <protection/>
    </xf>
    <xf numFmtId="0" fontId="32" fillId="24" borderId="16" xfId="53" applyNumberFormat="1" applyFont="1" applyFill="1" applyBorder="1" applyAlignment="1" applyProtection="1">
      <alignment horizontal="left" vertical="center" wrapText="1"/>
      <protection/>
    </xf>
    <xf numFmtId="0" fontId="12" fillId="24" borderId="23" xfId="55" applyFont="1" applyFill="1" applyBorder="1" applyAlignment="1">
      <alignment vertical="center" wrapText="1"/>
      <protection/>
    </xf>
    <xf numFmtId="0" fontId="7" fillId="24" borderId="58" xfId="55" applyFont="1" applyFill="1" applyBorder="1" applyAlignment="1">
      <alignment vertical="center" wrapText="1"/>
      <protection/>
    </xf>
    <xf numFmtId="0" fontId="7" fillId="24" borderId="21" xfId="55" applyFont="1" applyFill="1" applyBorder="1" applyAlignment="1">
      <alignment vertical="center" wrapText="1"/>
      <protection/>
    </xf>
    <xf numFmtId="2" fontId="9" fillId="24" borderId="46" xfId="0" applyNumberFormat="1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vertical="center" wrapText="1"/>
    </xf>
    <xf numFmtId="0" fontId="7" fillId="24" borderId="16" xfId="0" applyFont="1" applyFill="1" applyBorder="1" applyAlignment="1">
      <alignment vertical="center" wrapText="1"/>
    </xf>
    <xf numFmtId="176" fontId="9" fillId="24" borderId="67" xfId="0" applyNumberFormat="1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left" vertical="center" wrapText="1"/>
    </xf>
    <xf numFmtId="0" fontId="12" fillId="24" borderId="15" xfId="0" applyFont="1" applyFill="1" applyBorder="1" applyAlignment="1">
      <alignment horizontal="left" vertical="center" wrapText="1"/>
    </xf>
    <xf numFmtId="4" fontId="9" fillId="24" borderId="40" xfId="0" applyNumberFormat="1" applyFont="1" applyFill="1" applyBorder="1" applyAlignment="1">
      <alignment horizontal="center" vertical="center"/>
    </xf>
    <xf numFmtId="0" fontId="11" fillId="24" borderId="13" xfId="55" applyFont="1" applyFill="1" applyBorder="1" applyAlignment="1">
      <alignment horizontal="left" vertical="center" wrapText="1"/>
      <protection/>
    </xf>
    <xf numFmtId="4" fontId="11" fillId="24" borderId="33" xfId="0" applyNumberFormat="1" applyFont="1" applyFill="1" applyBorder="1" applyAlignment="1">
      <alignment horizontal="center" vertical="center"/>
    </xf>
    <xf numFmtId="0" fontId="12" fillId="24" borderId="13" xfId="54" applyFont="1" applyFill="1" applyBorder="1" applyAlignment="1">
      <alignment horizontal="left" vertical="center" wrapText="1"/>
      <protection/>
    </xf>
    <xf numFmtId="4" fontId="11" fillId="24" borderId="33" xfId="54" applyNumberFormat="1" applyFont="1" applyFill="1" applyBorder="1" applyAlignment="1">
      <alignment horizontal="center" vertical="center" wrapText="1"/>
      <protection/>
    </xf>
    <xf numFmtId="2" fontId="11" fillId="24" borderId="33" xfId="54" applyNumberFormat="1" applyFont="1" applyFill="1" applyBorder="1" applyAlignment="1">
      <alignment horizontal="center" vertical="center" wrapText="1"/>
      <protection/>
    </xf>
    <xf numFmtId="2" fontId="6" fillId="24" borderId="41" xfId="54" applyNumberFormat="1" applyFont="1" applyFill="1" applyBorder="1" applyAlignment="1">
      <alignment horizontal="center" vertical="center" wrapText="1"/>
      <protection/>
    </xf>
    <xf numFmtId="0" fontId="12" fillId="24" borderId="10" xfId="55" applyFont="1" applyFill="1" applyBorder="1" applyAlignment="1">
      <alignment horizontal="left" vertical="center" wrapText="1"/>
      <protection/>
    </xf>
    <xf numFmtId="4" fontId="11" fillId="24" borderId="59" xfId="54" applyNumberFormat="1" applyFont="1" applyFill="1" applyBorder="1" applyAlignment="1">
      <alignment horizontal="center" vertical="center" wrapText="1"/>
      <protection/>
    </xf>
    <xf numFmtId="4" fontId="11" fillId="24" borderId="33" xfId="55" applyNumberFormat="1" applyFont="1" applyFill="1" applyBorder="1" applyAlignment="1">
      <alignment horizontal="center" vertical="center" wrapText="1"/>
      <protection/>
    </xf>
    <xf numFmtId="169" fontId="11" fillId="24" borderId="26" xfId="55" applyNumberFormat="1" applyFont="1" applyFill="1" applyBorder="1" applyAlignment="1">
      <alignment horizontal="center" vertical="center" wrapText="1"/>
      <protection/>
    </xf>
    <xf numFmtId="4" fontId="11" fillId="24" borderId="26" xfId="55" applyNumberFormat="1" applyFont="1" applyFill="1" applyBorder="1" applyAlignment="1">
      <alignment horizontal="center" vertical="center" wrapText="1"/>
      <protection/>
    </xf>
    <xf numFmtId="169" fontId="11" fillId="24" borderId="33" xfId="55" applyNumberFormat="1" applyFont="1" applyFill="1" applyBorder="1" applyAlignment="1">
      <alignment horizontal="center" vertical="center" wrapText="1"/>
      <protection/>
    </xf>
    <xf numFmtId="0" fontId="6" fillId="24" borderId="73" xfId="54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169" fontId="9" fillId="24" borderId="40" xfId="0" applyNumberFormat="1" applyFont="1" applyFill="1" applyBorder="1" applyAlignment="1">
      <alignment horizontal="center" vertical="center" wrapText="1"/>
    </xf>
    <xf numFmtId="2" fontId="6" fillId="24" borderId="24" xfId="54" applyNumberFormat="1" applyFont="1" applyFill="1" applyBorder="1" applyAlignment="1">
      <alignment horizontal="center" vertical="center" wrapText="1"/>
      <protection/>
    </xf>
    <xf numFmtId="49" fontId="6" fillId="0" borderId="7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24" borderId="16" xfId="55" applyFont="1" applyFill="1" applyBorder="1" applyAlignment="1">
      <alignment vertical="center" wrapText="1"/>
      <protection/>
    </xf>
    <xf numFmtId="4" fontId="6" fillId="24" borderId="67" xfId="54" applyNumberFormat="1" applyFont="1" applyFill="1" applyBorder="1" applyAlignment="1">
      <alignment horizontal="center" vertical="center"/>
      <protection/>
    </xf>
    <xf numFmtId="2" fontId="6" fillId="24" borderId="53" xfId="54" applyNumberFormat="1" applyFont="1" applyFill="1" applyBorder="1" applyAlignment="1">
      <alignment horizontal="center" vertical="center"/>
      <protection/>
    </xf>
    <xf numFmtId="0" fontId="6" fillId="24" borderId="39" xfId="0" applyFont="1" applyFill="1" applyBorder="1" applyAlignment="1">
      <alignment horizontal="center" vertical="center" wrapText="1"/>
    </xf>
    <xf numFmtId="2" fontId="6" fillId="24" borderId="41" xfId="0" applyNumberFormat="1" applyFont="1" applyFill="1" applyBorder="1" applyAlignment="1">
      <alignment horizontal="center" vertical="center" wrapText="1"/>
    </xf>
    <xf numFmtId="2" fontId="6" fillId="24" borderId="35" xfId="0" applyNumberFormat="1" applyFont="1" applyFill="1" applyBorder="1" applyAlignment="1">
      <alignment horizontal="center" vertical="center" wrapText="1"/>
    </xf>
    <xf numFmtId="169" fontId="9" fillId="24" borderId="36" xfId="54" applyNumberFormat="1" applyFont="1" applyFill="1" applyBorder="1" applyAlignment="1">
      <alignment horizontal="center" vertical="center" wrapText="1"/>
      <protection/>
    </xf>
    <xf numFmtId="49" fontId="6" fillId="24" borderId="11" xfId="54" applyNumberFormat="1" applyFont="1" applyFill="1" applyBorder="1" applyAlignment="1">
      <alignment horizontal="center" vertical="center" wrapText="1"/>
      <protection/>
    </xf>
    <xf numFmtId="169" fontId="11" fillId="24" borderId="35" xfId="55" applyNumberFormat="1" applyFont="1" applyFill="1" applyBorder="1" applyAlignment="1">
      <alignment horizontal="center" vertical="center" wrapText="1"/>
      <protection/>
    </xf>
    <xf numFmtId="169" fontId="11" fillId="24" borderId="41" xfId="55" applyNumberFormat="1" applyFont="1" applyFill="1" applyBorder="1" applyAlignment="1">
      <alignment horizontal="center" vertical="center" wrapText="1"/>
      <protection/>
    </xf>
    <xf numFmtId="2" fontId="9" fillId="24" borderId="42" xfId="54" applyNumberFormat="1" applyFont="1" applyFill="1" applyBorder="1" applyAlignment="1">
      <alignment horizontal="center" vertical="center" wrapText="1"/>
      <protection/>
    </xf>
    <xf numFmtId="49" fontId="6" fillId="24" borderId="11" xfId="54" applyNumberFormat="1" applyFont="1" applyFill="1" applyBorder="1" applyAlignment="1">
      <alignment horizontal="center" vertical="center"/>
      <protection/>
    </xf>
    <xf numFmtId="49" fontId="6" fillId="24" borderId="11" xfId="54" applyNumberFormat="1" applyFont="1" applyFill="1" applyBorder="1" applyAlignment="1">
      <alignment horizontal="left" vertical="center" wrapText="1"/>
      <protection/>
    </xf>
    <xf numFmtId="0" fontId="6" fillId="24" borderId="72" xfId="54" applyFont="1" applyFill="1" applyBorder="1" applyAlignment="1">
      <alignment horizontal="left" vertical="center" wrapText="1"/>
      <protection/>
    </xf>
    <xf numFmtId="169" fontId="6" fillId="24" borderId="35" xfId="54" applyNumberFormat="1" applyFont="1" applyFill="1" applyBorder="1" applyAlignment="1">
      <alignment horizontal="center" vertical="center"/>
      <protection/>
    </xf>
    <xf numFmtId="169" fontId="6" fillId="24" borderId="41" xfId="54" applyNumberFormat="1" applyFont="1" applyFill="1" applyBorder="1" applyAlignment="1">
      <alignment horizontal="center" vertical="center"/>
      <protection/>
    </xf>
    <xf numFmtId="176" fontId="6" fillId="24" borderId="71" xfId="54" applyNumberFormat="1" applyFont="1" applyFill="1" applyBorder="1" applyAlignment="1">
      <alignment horizontal="center" vertical="center" wrapText="1"/>
      <protection/>
    </xf>
    <xf numFmtId="0" fontId="6" fillId="24" borderId="26" xfId="54" applyFont="1" applyFill="1" applyBorder="1" applyAlignment="1">
      <alignment horizontal="center" vertical="center" wrapText="1"/>
      <protection/>
    </xf>
    <xf numFmtId="176" fontId="6" fillId="24" borderId="26" xfId="54" applyNumberFormat="1" applyFont="1" applyFill="1" applyBorder="1" applyAlignment="1">
      <alignment horizontal="center" vertical="center" wrapText="1"/>
      <protection/>
    </xf>
    <xf numFmtId="0" fontId="32" fillId="24" borderId="17" xfId="54" applyFont="1" applyFill="1" applyBorder="1" applyAlignment="1">
      <alignment horizontal="left" vertical="center" wrapText="1"/>
      <protection/>
    </xf>
    <xf numFmtId="176" fontId="11" fillId="24" borderId="56" xfId="54" applyNumberFormat="1" applyFont="1" applyFill="1" applyBorder="1" applyAlignment="1">
      <alignment horizontal="center" vertical="center" wrapText="1"/>
      <protection/>
    </xf>
    <xf numFmtId="0" fontId="9" fillId="24" borderId="28" xfId="54" applyFont="1" applyFill="1" applyBorder="1" applyAlignment="1">
      <alignment horizontal="center" vertical="center" wrapText="1"/>
      <protection/>
    </xf>
    <xf numFmtId="2" fontId="11" fillId="24" borderId="28" xfId="54" applyNumberFormat="1" applyFont="1" applyFill="1" applyBorder="1" applyAlignment="1">
      <alignment horizontal="center" vertical="center" wrapText="1"/>
      <protection/>
    </xf>
    <xf numFmtId="169" fontId="11" fillId="24" borderId="28" xfId="54" applyNumberFormat="1" applyFont="1" applyFill="1" applyBorder="1" applyAlignment="1">
      <alignment horizontal="center" vertical="center" wrapText="1"/>
      <protection/>
    </xf>
    <xf numFmtId="2" fontId="11" fillId="24" borderId="29" xfId="54" applyNumberFormat="1" applyFont="1" applyFill="1" applyBorder="1" applyAlignment="1">
      <alignment horizontal="center" vertical="center" wrapText="1"/>
      <protection/>
    </xf>
    <xf numFmtId="0" fontId="6" fillId="24" borderId="11" xfId="53" applyNumberFormat="1" applyFont="1" applyFill="1" applyBorder="1" applyAlignment="1" applyProtection="1">
      <alignment horizontal="left" vertical="center" wrapText="1"/>
      <protection/>
    </xf>
    <xf numFmtId="176" fontId="6" fillId="24" borderId="35" xfId="54" applyNumberFormat="1" applyFont="1" applyFill="1" applyBorder="1" applyAlignment="1">
      <alignment horizontal="center" vertical="center" wrapText="1"/>
      <protection/>
    </xf>
    <xf numFmtId="169" fontId="6" fillId="24" borderId="44" xfId="54" applyNumberFormat="1" applyFont="1" applyFill="1" applyBorder="1" applyAlignment="1">
      <alignment horizontal="center" vertical="center" wrapText="1"/>
      <protection/>
    </xf>
    <xf numFmtId="169" fontId="11" fillId="24" borderId="76" xfId="54" applyNumberFormat="1" applyFont="1" applyFill="1" applyBorder="1" applyAlignment="1">
      <alignment horizontal="center" vertical="center" wrapText="1"/>
      <protection/>
    </xf>
    <xf numFmtId="2" fontId="11" fillId="24" borderId="42" xfId="54" applyNumberFormat="1" applyFont="1" applyFill="1" applyBorder="1" applyAlignment="1">
      <alignment horizontal="center" vertical="center" wrapText="1"/>
      <protection/>
    </xf>
    <xf numFmtId="0" fontId="6" fillId="24" borderId="14" xfId="53" applyNumberFormat="1" applyFont="1" applyFill="1" applyBorder="1" applyAlignment="1" applyProtection="1">
      <alignment horizontal="left" vertical="center" wrapText="1"/>
      <protection/>
    </xf>
    <xf numFmtId="49" fontId="11" fillId="0" borderId="11" xfId="54" applyNumberFormat="1" applyFont="1" applyBorder="1" applyAlignment="1">
      <alignment horizontal="center" vertical="center" wrapText="1"/>
      <protection/>
    </xf>
    <xf numFmtId="0" fontId="32" fillId="24" borderId="11" xfId="53" applyNumberFormat="1" applyFont="1" applyFill="1" applyBorder="1" applyAlignment="1" applyProtection="1">
      <alignment horizontal="left" vertical="center" wrapText="1"/>
      <protection/>
    </xf>
    <xf numFmtId="2" fontId="11" fillId="24" borderId="35" xfId="54" applyNumberFormat="1" applyFont="1" applyFill="1" applyBorder="1" applyAlignment="1">
      <alignment horizontal="center" vertical="center" wrapText="1"/>
      <protection/>
    </xf>
    <xf numFmtId="2" fontId="11" fillId="24" borderId="41" xfId="54" applyNumberFormat="1" applyFont="1" applyFill="1" applyBorder="1" applyAlignment="1">
      <alignment horizontal="center" vertical="center" wrapText="1"/>
      <protection/>
    </xf>
    <xf numFmtId="2" fontId="11" fillId="24" borderId="4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left" vertical="center" wrapText="1"/>
    </xf>
    <xf numFmtId="176" fontId="11" fillId="24" borderId="35" xfId="0" applyNumberFormat="1" applyFont="1" applyFill="1" applyBorder="1" applyAlignment="1">
      <alignment horizontal="center" vertical="center"/>
    </xf>
    <xf numFmtId="176" fontId="11" fillId="24" borderId="41" xfId="0" applyNumberFormat="1" applyFont="1" applyFill="1" applyBorder="1" applyAlignment="1">
      <alignment horizontal="center" vertical="center"/>
    </xf>
    <xf numFmtId="2" fontId="11" fillId="24" borderId="76" xfId="0" applyNumberFormat="1" applyFont="1" applyFill="1" applyBorder="1" applyAlignment="1">
      <alignment horizontal="center" vertical="center"/>
    </xf>
    <xf numFmtId="2" fontId="11" fillId="24" borderId="41" xfId="0" applyNumberFormat="1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vertical="center" wrapText="1"/>
    </xf>
    <xf numFmtId="0" fontId="7" fillId="24" borderId="18" xfId="0" applyFont="1" applyFill="1" applyBorder="1" applyAlignment="1">
      <alignment horizontal="left" vertical="center" wrapText="1"/>
    </xf>
    <xf numFmtId="0" fontId="32" fillId="24" borderId="70" xfId="53" applyNumberFormat="1" applyFont="1" applyFill="1" applyBorder="1" applyAlignment="1" applyProtection="1">
      <alignment horizontal="left" vertical="center" wrapText="1"/>
      <protection/>
    </xf>
    <xf numFmtId="0" fontId="12" fillId="24" borderId="59" xfId="54" applyFont="1" applyFill="1" applyBorder="1" applyAlignment="1">
      <alignment horizontal="left" vertical="center" wrapText="1"/>
      <protection/>
    </xf>
    <xf numFmtId="0" fontId="6" fillId="24" borderId="70" xfId="54" applyFont="1" applyFill="1" applyBorder="1" applyAlignment="1">
      <alignment horizontal="left" vertical="center" wrapText="1"/>
      <protection/>
    </xf>
    <xf numFmtId="0" fontId="6" fillId="24" borderId="74" xfId="54" applyFont="1" applyFill="1" applyBorder="1" applyAlignment="1">
      <alignment horizontal="left" vertical="center" wrapText="1"/>
      <protection/>
    </xf>
    <xf numFmtId="0" fontId="6" fillId="24" borderId="59" xfId="54" applyFont="1" applyFill="1" applyBorder="1" applyAlignment="1">
      <alignment horizontal="left" vertical="center" wrapText="1"/>
      <protection/>
    </xf>
    <xf numFmtId="0" fontId="6" fillId="24" borderId="62" xfId="54" applyFont="1" applyFill="1" applyBorder="1" applyAlignment="1">
      <alignment horizontal="left" vertical="center" wrapText="1"/>
      <protection/>
    </xf>
    <xf numFmtId="0" fontId="6" fillId="24" borderId="77" xfId="54" applyFont="1" applyFill="1" applyBorder="1" applyAlignment="1">
      <alignment horizontal="left" vertical="center" wrapText="1"/>
      <protection/>
    </xf>
    <xf numFmtId="0" fontId="6" fillId="24" borderId="63" xfId="54" applyFont="1" applyFill="1" applyBorder="1" applyAlignment="1">
      <alignment horizontal="left" vertical="center" wrapText="1"/>
      <protection/>
    </xf>
    <xf numFmtId="0" fontId="6" fillId="24" borderId="64" xfId="54" applyFont="1" applyFill="1" applyBorder="1" applyAlignment="1">
      <alignment horizontal="left" vertical="center" wrapText="1"/>
      <protection/>
    </xf>
    <xf numFmtId="169" fontId="11" fillId="24" borderId="71" xfId="55" applyNumberFormat="1" applyFont="1" applyFill="1" applyBorder="1" applyAlignment="1">
      <alignment horizontal="center" vertical="center" wrapText="1"/>
      <protection/>
    </xf>
    <xf numFmtId="169" fontId="33" fillId="24" borderId="22" xfId="0" applyNumberFormat="1" applyFont="1" applyFill="1" applyBorder="1" applyAlignment="1">
      <alignment horizontal="center" vertical="center"/>
    </xf>
    <xf numFmtId="169" fontId="6" fillId="24" borderId="71" xfId="0" applyNumberFormat="1" applyFont="1" applyFill="1" applyBorder="1" applyAlignment="1">
      <alignment horizontal="center" vertical="center"/>
    </xf>
    <xf numFmtId="169" fontId="6" fillId="24" borderId="69" xfId="0" applyNumberFormat="1" applyFont="1" applyFill="1" applyBorder="1" applyAlignment="1">
      <alignment horizontal="center" vertical="center"/>
    </xf>
    <xf numFmtId="169" fontId="6" fillId="24" borderId="78" xfId="0" applyNumberFormat="1" applyFont="1" applyFill="1" applyBorder="1" applyAlignment="1">
      <alignment horizontal="center" vertical="center"/>
    </xf>
    <xf numFmtId="176" fontId="11" fillId="24" borderId="34" xfId="55" applyNumberFormat="1" applyFont="1" applyFill="1" applyBorder="1" applyAlignment="1">
      <alignment horizontal="center" vertical="center" wrapText="1"/>
      <protection/>
    </xf>
    <xf numFmtId="169" fontId="11" fillId="24" borderId="43" xfId="55" applyNumberFormat="1" applyFont="1" applyFill="1" applyBorder="1" applyAlignment="1">
      <alignment horizontal="center" vertical="center" wrapText="1"/>
      <protection/>
    </xf>
    <xf numFmtId="2" fontId="6" fillId="24" borderId="20" xfId="54" applyNumberFormat="1" applyFont="1" applyFill="1" applyBorder="1" applyAlignment="1">
      <alignment horizontal="center" vertical="center" wrapText="1"/>
      <protection/>
    </xf>
    <xf numFmtId="169" fontId="6" fillId="24" borderId="60" xfId="0" applyNumberFormat="1" applyFont="1" applyFill="1" applyBorder="1" applyAlignment="1">
      <alignment/>
    </xf>
    <xf numFmtId="169" fontId="6" fillId="24" borderId="72" xfId="0" applyNumberFormat="1" applyFont="1" applyFill="1" applyBorder="1" applyAlignment="1">
      <alignment/>
    </xf>
    <xf numFmtId="169" fontId="6" fillId="24" borderId="66" xfId="0" applyNumberFormat="1" applyFont="1" applyFill="1" applyBorder="1" applyAlignment="1">
      <alignment/>
    </xf>
    <xf numFmtId="169" fontId="6" fillId="24" borderId="45" xfId="0" applyNumberFormat="1" applyFont="1" applyFill="1" applyBorder="1" applyAlignment="1">
      <alignment/>
    </xf>
    <xf numFmtId="169" fontId="6" fillId="24" borderId="25" xfId="0" applyNumberFormat="1" applyFont="1" applyFill="1" applyBorder="1" applyAlignment="1">
      <alignment/>
    </xf>
    <xf numFmtId="169" fontId="6" fillId="24" borderId="61" xfId="0" applyNumberFormat="1" applyFont="1" applyFill="1" applyBorder="1" applyAlignment="1">
      <alignment/>
    </xf>
    <xf numFmtId="0" fontId="11" fillId="24" borderId="23" xfId="55" applyFont="1" applyFill="1" applyBorder="1" applyAlignment="1">
      <alignment vertical="center" wrapText="1"/>
      <protection/>
    </xf>
    <xf numFmtId="169" fontId="11" fillId="24" borderId="50" xfId="0" applyNumberFormat="1" applyFont="1" applyFill="1" applyBorder="1" applyAlignment="1">
      <alignment horizontal="center" vertical="center" wrapText="1"/>
    </xf>
    <xf numFmtId="169" fontId="11" fillId="24" borderId="51" xfId="0" applyNumberFormat="1" applyFont="1" applyFill="1" applyBorder="1" applyAlignment="1">
      <alignment horizontal="center" vertical="center" wrapText="1"/>
    </xf>
    <xf numFmtId="2" fontId="11" fillId="24" borderId="52" xfId="0" applyNumberFormat="1" applyFont="1" applyFill="1" applyBorder="1" applyAlignment="1">
      <alignment horizontal="center" vertical="center" wrapText="1"/>
    </xf>
    <xf numFmtId="2" fontId="11" fillId="24" borderId="51" xfId="0" applyNumberFormat="1" applyFont="1" applyFill="1" applyBorder="1" applyAlignment="1">
      <alignment horizontal="center" vertical="center" wrapText="1"/>
    </xf>
    <xf numFmtId="0" fontId="12" fillId="24" borderId="10" xfId="54" applyFont="1" applyFill="1" applyBorder="1" applyAlignment="1">
      <alignment horizontal="left" vertical="center" wrapText="1"/>
      <protection/>
    </xf>
    <xf numFmtId="49" fontId="12" fillId="24" borderId="10" xfId="54" applyNumberFormat="1" applyFont="1" applyFill="1" applyBorder="1" applyAlignment="1">
      <alignment horizontal="left" vertical="center" wrapText="1"/>
      <protection/>
    </xf>
    <xf numFmtId="49" fontId="12" fillId="24" borderId="13" xfId="54" applyNumberFormat="1" applyFont="1" applyFill="1" applyBorder="1" applyAlignment="1">
      <alignment horizontal="left" vertical="center" wrapText="1"/>
      <protection/>
    </xf>
    <xf numFmtId="0" fontId="12" fillId="24" borderId="11" xfId="54" applyFont="1" applyFill="1" applyBorder="1" applyAlignment="1">
      <alignment horizontal="left" vertical="center" wrapText="1"/>
      <protection/>
    </xf>
    <xf numFmtId="4" fontId="6" fillId="24" borderId="35" xfId="55" applyNumberFormat="1" applyFont="1" applyFill="1" applyBorder="1" applyAlignment="1">
      <alignment horizontal="center" vertical="center" wrapText="1"/>
      <protection/>
    </xf>
    <xf numFmtId="169" fontId="6" fillId="24" borderId="41" xfId="55" applyNumberFormat="1" applyFont="1" applyFill="1" applyBorder="1" applyAlignment="1">
      <alignment horizontal="center" vertical="center" wrapText="1"/>
      <protection/>
    </xf>
    <xf numFmtId="0" fontId="11" fillId="24" borderId="15" xfId="53" applyNumberFormat="1" applyFont="1" applyFill="1" applyBorder="1" applyAlignment="1" applyProtection="1">
      <alignment horizontal="left" vertical="center" wrapText="1"/>
      <protection/>
    </xf>
    <xf numFmtId="49" fontId="5" fillId="0" borderId="23" xfId="0" applyNumberFormat="1" applyFont="1" applyFill="1" applyBorder="1" applyAlignment="1">
      <alignment horizontal="center" vertical="center"/>
    </xf>
    <xf numFmtId="169" fontId="6" fillId="24" borderId="50" xfId="0" applyNumberFormat="1" applyFont="1" applyFill="1" applyBorder="1" applyAlignment="1">
      <alignment horizontal="center" vertical="center"/>
    </xf>
    <xf numFmtId="169" fontId="6" fillId="24" borderId="51" xfId="0" applyNumberFormat="1" applyFont="1" applyFill="1" applyBorder="1" applyAlignment="1">
      <alignment horizontal="center" vertical="center"/>
    </xf>
    <xf numFmtId="169" fontId="6" fillId="24" borderId="5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49" fontId="6" fillId="24" borderId="12" xfId="54" applyNumberFormat="1" applyFont="1" applyFill="1" applyBorder="1" applyAlignment="1">
      <alignment horizontal="center" vertical="center"/>
      <protection/>
    </xf>
    <xf numFmtId="49" fontId="6" fillId="24" borderId="13" xfId="54" applyNumberFormat="1" applyFont="1" applyFill="1" applyBorder="1" applyAlignment="1">
      <alignment horizontal="center" vertical="center"/>
      <protection/>
    </xf>
    <xf numFmtId="0" fontId="10" fillId="0" borderId="7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176" fontId="6" fillId="0" borderId="33" xfId="0" applyNumberFormat="1" applyFont="1" applyFill="1" applyBorder="1" applyAlignment="1">
      <alignment horizontal="center" vertical="center" wrapText="1"/>
    </xf>
    <xf numFmtId="176" fontId="6" fillId="0" borderId="35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1_1" xfId="53"/>
    <cellStyle name="Обычный_Отчет по цп 1 кв. 2011" xfId="54"/>
    <cellStyle name="Обычный_Приложение №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4"/>
  <sheetViews>
    <sheetView tabSelected="1" zoomScaleSheetLayoutView="100" zoomScalePageLayoutView="0" workbookViewId="0" topLeftCell="A432">
      <selection activeCell="A1" sqref="A1:Q1"/>
    </sheetView>
  </sheetViews>
  <sheetFormatPr defaultColWidth="9.00390625" defaultRowHeight="12.75"/>
  <cols>
    <col min="1" max="1" width="4.125" style="3" customWidth="1"/>
    <col min="2" max="2" width="28.75390625" style="3" customWidth="1"/>
    <col min="3" max="3" width="9.75390625" style="115" bestFit="1" customWidth="1"/>
    <col min="4" max="4" width="8.25390625" style="3" customWidth="1"/>
    <col min="5" max="5" width="8.875" style="3" customWidth="1"/>
    <col min="6" max="6" width="9.875" style="3" customWidth="1"/>
    <col min="7" max="7" width="7.625" style="3" customWidth="1"/>
    <col min="8" max="8" width="8.875" style="3" customWidth="1"/>
    <col min="9" max="9" width="8.375" style="3" customWidth="1"/>
    <col min="10" max="11" width="9.00390625" style="3" customWidth="1"/>
    <col min="12" max="12" width="7.625" style="3" customWidth="1"/>
    <col min="13" max="13" width="8.875" style="3" customWidth="1"/>
    <col min="14" max="14" width="8.25390625" style="3" customWidth="1"/>
    <col min="15" max="15" width="9.375" style="3" customWidth="1"/>
    <col min="16" max="16" width="9.00390625" style="3" customWidth="1"/>
    <col min="17" max="17" width="7.375" style="3" customWidth="1"/>
    <col min="18" max="16384" width="9.125" style="3" customWidth="1"/>
  </cols>
  <sheetData>
    <row r="1" spans="1:17" ht="55.5" customHeight="1" thickBot="1">
      <c r="A1" s="646" t="s">
        <v>360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</row>
    <row r="2" spans="1:17" ht="24" customHeight="1">
      <c r="A2" s="647" t="s">
        <v>149</v>
      </c>
      <c r="B2" s="650" t="s">
        <v>150</v>
      </c>
      <c r="C2" s="653" t="s">
        <v>96</v>
      </c>
      <c r="D2" s="654"/>
      <c r="E2" s="654"/>
      <c r="F2" s="654"/>
      <c r="G2" s="655"/>
      <c r="H2" s="650" t="s">
        <v>97</v>
      </c>
      <c r="I2" s="656"/>
      <c r="J2" s="656"/>
      <c r="K2" s="656"/>
      <c r="L2" s="657"/>
      <c r="M2" s="653" t="s">
        <v>98</v>
      </c>
      <c r="N2" s="654"/>
      <c r="O2" s="654"/>
      <c r="P2" s="654"/>
      <c r="Q2" s="655"/>
    </row>
    <row r="3" spans="1:17" ht="17.25" customHeight="1">
      <c r="A3" s="648"/>
      <c r="B3" s="651"/>
      <c r="C3" s="658" t="s">
        <v>146</v>
      </c>
      <c r="D3" s="660" t="s">
        <v>148</v>
      </c>
      <c r="E3" s="660"/>
      <c r="F3" s="660"/>
      <c r="G3" s="661"/>
      <c r="H3" s="637" t="s">
        <v>146</v>
      </c>
      <c r="I3" s="642" t="s">
        <v>148</v>
      </c>
      <c r="J3" s="642"/>
      <c r="K3" s="642"/>
      <c r="L3" s="643"/>
      <c r="M3" s="637" t="s">
        <v>146</v>
      </c>
      <c r="N3" s="642" t="s">
        <v>148</v>
      </c>
      <c r="O3" s="642"/>
      <c r="P3" s="642"/>
      <c r="Q3" s="643"/>
    </row>
    <row r="4" spans="1:17" ht="41.25" customHeight="1" thickBot="1">
      <c r="A4" s="649"/>
      <c r="B4" s="652"/>
      <c r="C4" s="659"/>
      <c r="D4" s="409" t="s">
        <v>147</v>
      </c>
      <c r="E4" s="409" t="s">
        <v>403</v>
      </c>
      <c r="F4" s="409" t="s">
        <v>177</v>
      </c>
      <c r="G4" s="410" t="s">
        <v>171</v>
      </c>
      <c r="H4" s="638"/>
      <c r="I4" s="409" t="s">
        <v>147</v>
      </c>
      <c r="J4" s="409" t="s">
        <v>403</v>
      </c>
      <c r="K4" s="409" t="s">
        <v>172</v>
      </c>
      <c r="L4" s="410" t="s">
        <v>171</v>
      </c>
      <c r="M4" s="638"/>
      <c r="N4" s="409" t="s">
        <v>147</v>
      </c>
      <c r="O4" s="409" t="s">
        <v>403</v>
      </c>
      <c r="P4" s="409" t="s">
        <v>172</v>
      </c>
      <c r="Q4" s="410" t="s">
        <v>171</v>
      </c>
    </row>
    <row r="5" spans="1:17" ht="53.25" customHeight="1" thickBot="1">
      <c r="A5" s="60" t="s">
        <v>165</v>
      </c>
      <c r="B5" s="196" t="s">
        <v>256</v>
      </c>
      <c r="C5" s="143">
        <f>C6+C8+C12+C14+C19+C23+C24+C25+C26+C27+C28+C29+C30+C31+C32</f>
        <v>12740.518</v>
      </c>
      <c r="D5" s="144">
        <f>D6+D8+D12+D14+D19+D23+D24+D25+D26+D27+D28+D29+D30+D31</f>
        <v>7819.2</v>
      </c>
      <c r="E5" s="144">
        <f>E6+E8+E12+E14+E19+E23+E24+E25+E26+E27+E28+E29+E30+E31+E32</f>
        <v>2296.3179999999998</v>
      </c>
      <c r="F5" s="144">
        <f>F6+F8+F12+F14+F19+F23+F24+F25+F26+F27+F28+F29+F30+F31</f>
        <v>2625</v>
      </c>
      <c r="G5" s="145"/>
      <c r="H5" s="143">
        <f>H6+H8+H12+H14+H19+H23+H24+H25+H26+H27+H28+H29+H30+H31</f>
        <v>10521.177999999998</v>
      </c>
      <c r="I5" s="144">
        <f>I6+I8+I12+I14+I19+I23+I24+I25+I26+I27+I28+I29+I30+I31</f>
        <v>6820.178</v>
      </c>
      <c r="J5" s="144">
        <f>J6+J8+J12+J14+J19+J23+J24+J25+J26+J27+J28+J29+J30+J31</f>
        <v>1176.7329999999997</v>
      </c>
      <c r="K5" s="144">
        <f>K6+K8+K12+K14+K19+K23+K24+K25+K26+K27+K28+K29+K30+K31</f>
        <v>2524.267</v>
      </c>
      <c r="L5" s="140"/>
      <c r="M5" s="143">
        <f>M6+M8+M12+M14+M19+M23+M24+M25+M26+M27+M28+M29+M30+M31</f>
        <v>10521.177999999998</v>
      </c>
      <c r="N5" s="144">
        <f>N6+N8+N12+N14+N19+N23+N24+N25+N26+N27+N28+N29+N30+N31</f>
        <v>6820.178</v>
      </c>
      <c r="O5" s="144">
        <f>O6+O8+O12+O14+O19+O23+O24+O25+O26+O27+O28+O29+O30+O31</f>
        <v>1176.7329999999997</v>
      </c>
      <c r="P5" s="144">
        <f>P6+P8+P12+P14+P19+P23+P24+P25+P26+P27+P28+P29+P30+P31</f>
        <v>2524.267</v>
      </c>
      <c r="Q5" s="140"/>
    </row>
    <row r="6" spans="1:17" ht="75" customHeight="1">
      <c r="A6" s="14" t="s">
        <v>165</v>
      </c>
      <c r="B6" s="408" t="s">
        <v>1</v>
      </c>
      <c r="C6" s="374">
        <f>C7</f>
        <v>295.9</v>
      </c>
      <c r="D6" s="375"/>
      <c r="E6" s="375"/>
      <c r="F6" s="375">
        <f>F7</f>
        <v>295.9</v>
      </c>
      <c r="G6" s="376"/>
      <c r="H6" s="374">
        <f>H7</f>
        <v>295.9</v>
      </c>
      <c r="I6" s="375"/>
      <c r="J6" s="375"/>
      <c r="K6" s="375">
        <f>K7</f>
        <v>295.9</v>
      </c>
      <c r="L6" s="376"/>
      <c r="M6" s="374">
        <f>M7</f>
        <v>295.9</v>
      </c>
      <c r="N6" s="375"/>
      <c r="O6" s="375"/>
      <c r="P6" s="375">
        <f>P7</f>
        <v>295.9</v>
      </c>
      <c r="Q6" s="147"/>
    </row>
    <row r="7" spans="1:17" ht="59.25" customHeight="1">
      <c r="A7" s="11" t="s">
        <v>166</v>
      </c>
      <c r="B7" s="41" t="s">
        <v>192</v>
      </c>
      <c r="C7" s="134">
        <v>295.9</v>
      </c>
      <c r="D7" s="242"/>
      <c r="E7" s="242"/>
      <c r="F7" s="137">
        <v>295.9</v>
      </c>
      <c r="G7" s="163"/>
      <c r="H7" s="160">
        <v>295.9</v>
      </c>
      <c r="I7" s="161"/>
      <c r="J7" s="161"/>
      <c r="K7" s="137">
        <v>295.9</v>
      </c>
      <c r="L7" s="163"/>
      <c r="M7" s="160">
        <v>295.9</v>
      </c>
      <c r="N7" s="161"/>
      <c r="O7" s="161"/>
      <c r="P7" s="137">
        <v>295.9</v>
      </c>
      <c r="Q7" s="149"/>
    </row>
    <row r="8" spans="1:17" ht="27.75" customHeight="1">
      <c r="A8" s="11" t="s">
        <v>125</v>
      </c>
      <c r="B8" s="91" t="s">
        <v>144</v>
      </c>
      <c r="C8" s="377">
        <f>C9+C10+C11</f>
        <v>966.1</v>
      </c>
      <c r="D8" s="242"/>
      <c r="E8" s="242"/>
      <c r="F8" s="242">
        <f>F9+F10+F11</f>
        <v>966.1</v>
      </c>
      <c r="G8" s="163"/>
      <c r="H8" s="377">
        <f>H9+H10+H11</f>
        <v>898.3</v>
      </c>
      <c r="I8" s="242"/>
      <c r="J8" s="242"/>
      <c r="K8" s="242">
        <f>K9+K10+K11</f>
        <v>898.3</v>
      </c>
      <c r="L8" s="163"/>
      <c r="M8" s="377">
        <f>M9+M10+M11</f>
        <v>898.3</v>
      </c>
      <c r="N8" s="242"/>
      <c r="O8" s="242"/>
      <c r="P8" s="242">
        <f>P9+P10+P11</f>
        <v>898.3</v>
      </c>
      <c r="Q8" s="149"/>
    </row>
    <row r="9" spans="1:17" ht="60.75" customHeight="1">
      <c r="A9" s="11" t="s">
        <v>143</v>
      </c>
      <c r="B9" s="41" t="s">
        <v>341</v>
      </c>
      <c r="C9" s="378">
        <v>200</v>
      </c>
      <c r="D9" s="137"/>
      <c r="E9" s="137"/>
      <c r="F9" s="137">
        <v>200</v>
      </c>
      <c r="G9" s="163"/>
      <c r="H9" s="378">
        <v>200</v>
      </c>
      <c r="I9" s="137"/>
      <c r="J9" s="137"/>
      <c r="K9" s="137">
        <v>200</v>
      </c>
      <c r="L9" s="163"/>
      <c r="M9" s="378">
        <v>200</v>
      </c>
      <c r="N9" s="137"/>
      <c r="O9" s="137"/>
      <c r="P9" s="137">
        <v>200</v>
      </c>
      <c r="Q9" s="149"/>
    </row>
    <row r="10" spans="1:17" ht="24.75" customHeight="1">
      <c r="A10" s="11" t="s">
        <v>127</v>
      </c>
      <c r="B10" s="41" t="s">
        <v>145</v>
      </c>
      <c r="C10" s="378">
        <v>756.1</v>
      </c>
      <c r="D10" s="137"/>
      <c r="E10" s="137"/>
      <c r="F10" s="137">
        <v>756.1</v>
      </c>
      <c r="G10" s="163"/>
      <c r="H10" s="160">
        <v>698.3</v>
      </c>
      <c r="I10" s="161"/>
      <c r="J10" s="161"/>
      <c r="K10" s="161">
        <v>698.3</v>
      </c>
      <c r="L10" s="163"/>
      <c r="M10" s="160">
        <v>698.3</v>
      </c>
      <c r="N10" s="161"/>
      <c r="O10" s="161"/>
      <c r="P10" s="161">
        <v>698.3</v>
      </c>
      <c r="Q10" s="149"/>
    </row>
    <row r="11" spans="1:17" ht="48.75" customHeight="1">
      <c r="A11" s="11" t="s">
        <v>128</v>
      </c>
      <c r="B11" s="41" t="s">
        <v>342</v>
      </c>
      <c r="C11" s="378">
        <v>10</v>
      </c>
      <c r="D11" s="137"/>
      <c r="E11" s="137"/>
      <c r="F11" s="137">
        <v>10</v>
      </c>
      <c r="G11" s="163"/>
      <c r="H11" s="160">
        <v>0</v>
      </c>
      <c r="I11" s="161"/>
      <c r="J11" s="161"/>
      <c r="K11" s="161">
        <v>0</v>
      </c>
      <c r="L11" s="163"/>
      <c r="M11" s="160">
        <v>0</v>
      </c>
      <c r="N11" s="161"/>
      <c r="O11" s="161"/>
      <c r="P11" s="161">
        <v>0</v>
      </c>
      <c r="Q11" s="149"/>
    </row>
    <row r="12" spans="1:17" ht="50.25" customHeight="1">
      <c r="A12" s="14" t="s">
        <v>162</v>
      </c>
      <c r="B12" s="408" t="s">
        <v>343</v>
      </c>
      <c r="C12" s="374">
        <f>C13</f>
        <v>73</v>
      </c>
      <c r="D12" s="375"/>
      <c r="E12" s="375"/>
      <c r="F12" s="375">
        <f>F13</f>
        <v>73</v>
      </c>
      <c r="G12" s="376"/>
      <c r="H12" s="374">
        <f>H13</f>
        <v>61.3</v>
      </c>
      <c r="I12" s="375"/>
      <c r="J12" s="375"/>
      <c r="K12" s="375">
        <f>K13</f>
        <v>61.3</v>
      </c>
      <c r="L12" s="376"/>
      <c r="M12" s="374">
        <f>M13</f>
        <v>61.3</v>
      </c>
      <c r="N12" s="375"/>
      <c r="O12" s="375"/>
      <c r="P12" s="375">
        <f>P13</f>
        <v>61.3</v>
      </c>
      <c r="Q12" s="147"/>
    </row>
    <row r="13" spans="1:17" ht="62.25" customHeight="1" thickBot="1">
      <c r="A13" s="12" t="s">
        <v>135</v>
      </c>
      <c r="B13" s="47" t="s">
        <v>344</v>
      </c>
      <c r="C13" s="274">
        <v>73</v>
      </c>
      <c r="D13" s="275"/>
      <c r="E13" s="275"/>
      <c r="F13" s="275">
        <v>73</v>
      </c>
      <c r="G13" s="379"/>
      <c r="H13" s="189">
        <v>61.3</v>
      </c>
      <c r="I13" s="188"/>
      <c r="J13" s="188"/>
      <c r="K13" s="188">
        <v>61.3</v>
      </c>
      <c r="L13" s="379"/>
      <c r="M13" s="189">
        <v>61.3</v>
      </c>
      <c r="N13" s="188"/>
      <c r="O13" s="188"/>
      <c r="P13" s="188">
        <v>61.3</v>
      </c>
      <c r="Q13" s="154"/>
    </row>
    <row r="14" spans="1:17" ht="39.75" customHeight="1">
      <c r="A14" s="14" t="s">
        <v>141</v>
      </c>
      <c r="B14" s="408" t="s">
        <v>191</v>
      </c>
      <c r="C14" s="374">
        <f>C15+C16+C17+C18</f>
        <v>610</v>
      </c>
      <c r="D14" s="375"/>
      <c r="E14" s="375"/>
      <c r="F14" s="375">
        <f>F15+F16+F17+F18</f>
        <v>610</v>
      </c>
      <c r="G14" s="376"/>
      <c r="H14" s="374">
        <f>H15+H16+H17+H18</f>
        <v>588.767</v>
      </c>
      <c r="I14" s="375"/>
      <c r="J14" s="375"/>
      <c r="K14" s="375">
        <f>K15+K16+K17+K18</f>
        <v>588.767</v>
      </c>
      <c r="L14" s="376"/>
      <c r="M14" s="374">
        <f>M15+M16+M17+M18</f>
        <v>588.767</v>
      </c>
      <c r="N14" s="375"/>
      <c r="O14" s="375"/>
      <c r="P14" s="375">
        <f>P15+P16+P17+P18</f>
        <v>588.767</v>
      </c>
      <c r="Q14" s="147"/>
    </row>
    <row r="15" spans="1:17" ht="50.25" customHeight="1">
      <c r="A15" s="11" t="s">
        <v>136</v>
      </c>
      <c r="B15" s="86" t="s">
        <v>184</v>
      </c>
      <c r="C15" s="134">
        <v>80</v>
      </c>
      <c r="D15" s="137"/>
      <c r="E15" s="137"/>
      <c r="F15" s="137">
        <v>80</v>
      </c>
      <c r="G15" s="163"/>
      <c r="H15" s="160">
        <v>60</v>
      </c>
      <c r="I15" s="161"/>
      <c r="J15" s="161"/>
      <c r="K15" s="161">
        <v>60</v>
      </c>
      <c r="L15" s="163"/>
      <c r="M15" s="160">
        <v>60</v>
      </c>
      <c r="N15" s="161"/>
      <c r="O15" s="161"/>
      <c r="P15" s="161">
        <v>60</v>
      </c>
      <c r="Q15" s="149"/>
    </row>
    <row r="16" spans="1:17" ht="39.75" customHeight="1">
      <c r="A16" s="11" t="s">
        <v>182</v>
      </c>
      <c r="B16" s="164" t="s">
        <v>185</v>
      </c>
      <c r="C16" s="134">
        <v>80</v>
      </c>
      <c r="D16" s="137"/>
      <c r="E16" s="137"/>
      <c r="F16" s="137">
        <v>80</v>
      </c>
      <c r="G16" s="163"/>
      <c r="H16" s="134">
        <v>80</v>
      </c>
      <c r="I16" s="137"/>
      <c r="J16" s="137"/>
      <c r="K16" s="137">
        <v>80</v>
      </c>
      <c r="L16" s="163"/>
      <c r="M16" s="134">
        <v>80</v>
      </c>
      <c r="N16" s="137"/>
      <c r="O16" s="137"/>
      <c r="P16" s="137">
        <v>80</v>
      </c>
      <c r="Q16" s="149"/>
    </row>
    <row r="17" spans="1:17" ht="50.25" customHeight="1">
      <c r="A17" s="11" t="s">
        <v>183</v>
      </c>
      <c r="B17" s="164" t="s">
        <v>309</v>
      </c>
      <c r="C17" s="134">
        <v>50</v>
      </c>
      <c r="D17" s="137"/>
      <c r="E17" s="137"/>
      <c r="F17" s="137">
        <v>50</v>
      </c>
      <c r="G17" s="163"/>
      <c r="H17" s="134">
        <v>50</v>
      </c>
      <c r="I17" s="137"/>
      <c r="J17" s="137"/>
      <c r="K17" s="137">
        <v>50</v>
      </c>
      <c r="L17" s="163"/>
      <c r="M17" s="134">
        <v>50</v>
      </c>
      <c r="N17" s="137"/>
      <c r="O17" s="137"/>
      <c r="P17" s="137">
        <v>50</v>
      </c>
      <c r="Q17" s="149"/>
    </row>
    <row r="18" spans="1:17" ht="27" customHeight="1">
      <c r="A18" s="11" t="s">
        <v>186</v>
      </c>
      <c r="B18" s="164" t="s">
        <v>310</v>
      </c>
      <c r="C18" s="134">
        <v>400</v>
      </c>
      <c r="D18" s="137"/>
      <c r="E18" s="137"/>
      <c r="F18" s="137">
        <v>400</v>
      </c>
      <c r="G18" s="163"/>
      <c r="H18" s="160">
        <v>398.767</v>
      </c>
      <c r="I18" s="161"/>
      <c r="J18" s="161"/>
      <c r="K18" s="161">
        <v>398.767</v>
      </c>
      <c r="L18" s="163"/>
      <c r="M18" s="160">
        <v>398.767</v>
      </c>
      <c r="N18" s="161"/>
      <c r="O18" s="161"/>
      <c r="P18" s="161">
        <v>398.767</v>
      </c>
      <c r="Q18" s="149"/>
    </row>
    <row r="19" spans="1:17" ht="22.5" customHeight="1">
      <c r="A19" s="11" t="s">
        <v>142</v>
      </c>
      <c r="B19" s="91" t="s">
        <v>44</v>
      </c>
      <c r="C19" s="241">
        <f>C20+C21+C22</f>
        <v>680</v>
      </c>
      <c r="D19" s="242"/>
      <c r="E19" s="242"/>
      <c r="F19" s="242">
        <f>F20+F21+F22</f>
        <v>680</v>
      </c>
      <c r="G19" s="163"/>
      <c r="H19" s="241">
        <f>H20+H21+H22</f>
        <v>680</v>
      </c>
      <c r="I19" s="242"/>
      <c r="J19" s="242"/>
      <c r="K19" s="242">
        <f>K20+K21+K22</f>
        <v>680</v>
      </c>
      <c r="L19" s="163"/>
      <c r="M19" s="241">
        <f>M20+M21+M22</f>
        <v>680</v>
      </c>
      <c r="N19" s="242"/>
      <c r="O19" s="242"/>
      <c r="P19" s="242">
        <f>P20+P21+P22</f>
        <v>680</v>
      </c>
      <c r="Q19" s="149"/>
    </row>
    <row r="20" spans="1:17" ht="99.75" customHeight="1">
      <c r="A20" s="407" t="s">
        <v>181</v>
      </c>
      <c r="B20" s="400" t="s">
        <v>312</v>
      </c>
      <c r="C20" s="318">
        <v>80</v>
      </c>
      <c r="D20" s="272"/>
      <c r="E20" s="272"/>
      <c r="F20" s="272">
        <v>80</v>
      </c>
      <c r="G20" s="376"/>
      <c r="H20" s="318">
        <v>80</v>
      </c>
      <c r="I20" s="272"/>
      <c r="J20" s="272"/>
      <c r="K20" s="272">
        <v>80</v>
      </c>
      <c r="L20" s="376"/>
      <c r="M20" s="318">
        <v>80</v>
      </c>
      <c r="N20" s="272"/>
      <c r="O20" s="272"/>
      <c r="P20" s="272">
        <v>80</v>
      </c>
      <c r="Q20" s="147"/>
    </row>
    <row r="21" spans="1:17" ht="111" customHeight="1">
      <c r="A21" s="330" t="s">
        <v>208</v>
      </c>
      <c r="B21" s="86" t="s">
        <v>278</v>
      </c>
      <c r="C21" s="134">
        <v>300</v>
      </c>
      <c r="D21" s="137"/>
      <c r="E21" s="137"/>
      <c r="F21" s="137">
        <v>300</v>
      </c>
      <c r="G21" s="163"/>
      <c r="H21" s="134">
        <v>300</v>
      </c>
      <c r="I21" s="137"/>
      <c r="J21" s="137"/>
      <c r="K21" s="137">
        <v>300</v>
      </c>
      <c r="L21" s="163"/>
      <c r="M21" s="134">
        <v>300</v>
      </c>
      <c r="N21" s="137"/>
      <c r="O21" s="137"/>
      <c r="P21" s="137">
        <v>300</v>
      </c>
      <c r="Q21" s="149"/>
    </row>
    <row r="22" spans="1:17" ht="75" customHeight="1" thickBot="1">
      <c r="A22" s="550" t="s">
        <v>345</v>
      </c>
      <c r="B22" s="74" t="s">
        <v>279</v>
      </c>
      <c r="C22" s="274">
        <v>300</v>
      </c>
      <c r="D22" s="275"/>
      <c r="E22" s="275"/>
      <c r="F22" s="275">
        <v>300</v>
      </c>
      <c r="G22" s="379"/>
      <c r="H22" s="274">
        <v>300</v>
      </c>
      <c r="I22" s="275"/>
      <c r="J22" s="275"/>
      <c r="K22" s="275">
        <v>300</v>
      </c>
      <c r="L22" s="379"/>
      <c r="M22" s="274">
        <v>300</v>
      </c>
      <c r="N22" s="275"/>
      <c r="O22" s="275"/>
      <c r="P22" s="275">
        <v>300</v>
      </c>
      <c r="Q22" s="154"/>
    </row>
    <row r="23" spans="1:17" ht="28.5" customHeight="1">
      <c r="A23" s="407" t="s">
        <v>164</v>
      </c>
      <c r="B23" s="185" t="s">
        <v>243</v>
      </c>
      <c r="C23" s="318">
        <v>8340.5</v>
      </c>
      <c r="D23" s="272">
        <v>7819.2</v>
      </c>
      <c r="E23" s="272">
        <v>521.3</v>
      </c>
      <c r="F23" s="272"/>
      <c r="G23" s="376"/>
      <c r="H23" s="318">
        <v>7341.478</v>
      </c>
      <c r="I23" s="272">
        <v>6820.178</v>
      </c>
      <c r="J23" s="272">
        <v>521.3</v>
      </c>
      <c r="K23" s="186"/>
      <c r="L23" s="376"/>
      <c r="M23" s="318">
        <v>7341.478</v>
      </c>
      <c r="N23" s="272">
        <v>6820.178</v>
      </c>
      <c r="O23" s="272">
        <v>521.3</v>
      </c>
      <c r="P23" s="186"/>
      <c r="Q23" s="147"/>
    </row>
    <row r="24" spans="1:17" ht="63" customHeight="1">
      <c r="A24" s="330" t="s">
        <v>131</v>
      </c>
      <c r="B24" s="86" t="s">
        <v>244</v>
      </c>
      <c r="C24" s="134">
        <v>31.25</v>
      </c>
      <c r="D24" s="137"/>
      <c r="E24" s="137">
        <v>31.25</v>
      </c>
      <c r="F24" s="137"/>
      <c r="G24" s="163"/>
      <c r="H24" s="134">
        <v>31.25</v>
      </c>
      <c r="I24" s="137"/>
      <c r="J24" s="137">
        <v>31.25</v>
      </c>
      <c r="K24" s="161"/>
      <c r="L24" s="163"/>
      <c r="M24" s="134">
        <v>31.25</v>
      </c>
      <c r="N24" s="137"/>
      <c r="O24" s="137">
        <v>31.25</v>
      </c>
      <c r="P24" s="161"/>
      <c r="Q24" s="149"/>
    </row>
    <row r="25" spans="1:17" ht="38.25" customHeight="1">
      <c r="A25" s="14" t="s">
        <v>134</v>
      </c>
      <c r="B25" s="185" t="s">
        <v>257</v>
      </c>
      <c r="C25" s="318">
        <v>59.81</v>
      </c>
      <c r="D25" s="272"/>
      <c r="E25" s="272">
        <v>59.81</v>
      </c>
      <c r="F25" s="272"/>
      <c r="G25" s="376"/>
      <c r="H25" s="318">
        <v>28.56</v>
      </c>
      <c r="I25" s="272"/>
      <c r="J25" s="272">
        <v>28.56</v>
      </c>
      <c r="K25" s="186"/>
      <c r="L25" s="376"/>
      <c r="M25" s="318">
        <v>28.56</v>
      </c>
      <c r="N25" s="272"/>
      <c r="O25" s="272">
        <v>28.56</v>
      </c>
      <c r="P25" s="186"/>
      <c r="Q25" s="147"/>
    </row>
    <row r="26" spans="1:17" ht="35.25" customHeight="1">
      <c r="A26" s="11" t="s">
        <v>151</v>
      </c>
      <c r="B26" s="86" t="s">
        <v>280</v>
      </c>
      <c r="C26" s="134">
        <v>135.718</v>
      </c>
      <c r="D26" s="137"/>
      <c r="E26" s="137">
        <v>135.718</v>
      </c>
      <c r="F26" s="137"/>
      <c r="G26" s="163"/>
      <c r="H26" s="134">
        <v>135.474</v>
      </c>
      <c r="I26" s="137"/>
      <c r="J26" s="137">
        <v>135.474</v>
      </c>
      <c r="K26" s="161"/>
      <c r="L26" s="163"/>
      <c r="M26" s="134">
        <v>135.474</v>
      </c>
      <c r="N26" s="137"/>
      <c r="O26" s="137">
        <v>135.474</v>
      </c>
      <c r="P26" s="161"/>
      <c r="Q26" s="149"/>
    </row>
    <row r="27" spans="1:17" ht="35.25" customHeight="1">
      <c r="A27" s="15" t="s">
        <v>161</v>
      </c>
      <c r="B27" s="179" t="s">
        <v>281</v>
      </c>
      <c r="C27" s="136">
        <v>378</v>
      </c>
      <c r="D27" s="138"/>
      <c r="E27" s="138">
        <v>378</v>
      </c>
      <c r="F27" s="138"/>
      <c r="G27" s="380"/>
      <c r="H27" s="136">
        <v>354.714</v>
      </c>
      <c r="I27" s="138"/>
      <c r="J27" s="138">
        <v>354.714</v>
      </c>
      <c r="K27" s="381"/>
      <c r="L27" s="380"/>
      <c r="M27" s="136">
        <v>354.714</v>
      </c>
      <c r="N27" s="138"/>
      <c r="O27" s="138">
        <v>354.714</v>
      </c>
      <c r="P27" s="381"/>
      <c r="Q27" s="180"/>
    </row>
    <row r="28" spans="1:17" ht="23.25" customHeight="1">
      <c r="A28" s="11" t="s">
        <v>133</v>
      </c>
      <c r="B28" s="86" t="s">
        <v>282</v>
      </c>
      <c r="C28" s="134">
        <v>47.3</v>
      </c>
      <c r="D28" s="137"/>
      <c r="E28" s="137">
        <v>47.3</v>
      </c>
      <c r="F28" s="137"/>
      <c r="G28" s="163"/>
      <c r="H28" s="134">
        <v>47.3</v>
      </c>
      <c r="I28" s="137"/>
      <c r="J28" s="137">
        <v>47.3</v>
      </c>
      <c r="K28" s="161"/>
      <c r="L28" s="163"/>
      <c r="M28" s="134">
        <v>47.3</v>
      </c>
      <c r="N28" s="137"/>
      <c r="O28" s="137">
        <v>47.3</v>
      </c>
      <c r="P28" s="161"/>
      <c r="Q28" s="149"/>
    </row>
    <row r="29" spans="1:17" ht="26.25" customHeight="1">
      <c r="A29" s="11" t="s">
        <v>152</v>
      </c>
      <c r="B29" s="86" t="s">
        <v>49</v>
      </c>
      <c r="C29" s="134">
        <v>1000</v>
      </c>
      <c r="D29" s="137"/>
      <c r="E29" s="137">
        <v>1000</v>
      </c>
      <c r="F29" s="137"/>
      <c r="G29" s="163"/>
      <c r="H29" s="134">
        <v>0</v>
      </c>
      <c r="I29" s="137"/>
      <c r="J29" s="137">
        <v>0</v>
      </c>
      <c r="K29" s="161"/>
      <c r="L29" s="163"/>
      <c r="M29" s="134">
        <v>0</v>
      </c>
      <c r="N29" s="137"/>
      <c r="O29" s="137">
        <v>0</v>
      </c>
      <c r="P29" s="161"/>
      <c r="Q29" s="149"/>
    </row>
    <row r="30" spans="1:17" ht="32.25" customHeight="1">
      <c r="A30" s="11" t="s">
        <v>140</v>
      </c>
      <c r="B30" s="86" t="s">
        <v>50</v>
      </c>
      <c r="C30" s="134">
        <v>73.2</v>
      </c>
      <c r="D30" s="137"/>
      <c r="E30" s="137">
        <v>73.2</v>
      </c>
      <c r="F30" s="137"/>
      <c r="G30" s="163"/>
      <c r="H30" s="134">
        <v>58.135</v>
      </c>
      <c r="I30" s="137"/>
      <c r="J30" s="137">
        <v>58.135</v>
      </c>
      <c r="K30" s="161"/>
      <c r="L30" s="163"/>
      <c r="M30" s="134">
        <v>58.135</v>
      </c>
      <c r="N30" s="137"/>
      <c r="O30" s="137">
        <v>58.135</v>
      </c>
      <c r="P30" s="161"/>
      <c r="Q30" s="149"/>
    </row>
    <row r="31" spans="1:17" ht="48" customHeight="1">
      <c r="A31" s="11" t="s">
        <v>154</v>
      </c>
      <c r="B31" s="86" t="s">
        <v>311</v>
      </c>
      <c r="C31" s="134">
        <v>23.9</v>
      </c>
      <c r="D31" s="137"/>
      <c r="E31" s="137">
        <v>23.9</v>
      </c>
      <c r="F31" s="137"/>
      <c r="G31" s="163"/>
      <c r="H31" s="134">
        <v>0</v>
      </c>
      <c r="I31" s="137"/>
      <c r="J31" s="137">
        <v>0</v>
      </c>
      <c r="K31" s="161"/>
      <c r="L31" s="163"/>
      <c r="M31" s="134">
        <v>0</v>
      </c>
      <c r="N31" s="137"/>
      <c r="O31" s="137">
        <v>0</v>
      </c>
      <c r="P31" s="161"/>
      <c r="Q31" s="149"/>
    </row>
    <row r="32" spans="1:17" ht="39.75" customHeight="1" thickBot="1">
      <c r="A32" s="15" t="s">
        <v>124</v>
      </c>
      <c r="B32" s="86" t="s">
        <v>246</v>
      </c>
      <c r="C32" s="416">
        <v>25.84</v>
      </c>
      <c r="D32" s="417"/>
      <c r="E32" s="417">
        <v>25.84</v>
      </c>
      <c r="F32" s="417"/>
      <c r="G32" s="387"/>
      <c r="H32" s="416">
        <v>0</v>
      </c>
      <c r="I32" s="417"/>
      <c r="J32" s="417">
        <v>0</v>
      </c>
      <c r="K32" s="634"/>
      <c r="L32" s="387"/>
      <c r="M32" s="416">
        <v>0</v>
      </c>
      <c r="N32" s="417"/>
      <c r="O32" s="417">
        <v>0</v>
      </c>
      <c r="P32" s="634"/>
      <c r="Q32" s="555"/>
    </row>
    <row r="33" spans="1:17" ht="67.5" customHeight="1" thickBot="1">
      <c r="A33" s="357">
        <v>2</v>
      </c>
      <c r="B33" s="182" t="s">
        <v>313</v>
      </c>
      <c r="C33" s="183">
        <f>C34+C35+C36+C37+C38+C39+C40</f>
        <v>41562.271</v>
      </c>
      <c r="D33" s="184"/>
      <c r="E33" s="184">
        <f>E39+E40</f>
        <v>12835.271</v>
      </c>
      <c r="F33" s="184">
        <f>F34+F35+F36+F37+F38</f>
        <v>28727</v>
      </c>
      <c r="G33" s="145"/>
      <c r="H33" s="183">
        <f>H34+H35+H36+H37+H38+H39+H40</f>
        <v>40822.449</v>
      </c>
      <c r="I33" s="184"/>
      <c r="J33" s="184">
        <f>J39+J40</f>
        <v>12416.264</v>
      </c>
      <c r="K33" s="184">
        <f>K34+K35+K36+K37+K38</f>
        <v>28406.184999999998</v>
      </c>
      <c r="L33" s="95"/>
      <c r="M33" s="183">
        <f>M34+M35+M36+M37+M38+M39+M40</f>
        <v>40822.449</v>
      </c>
      <c r="N33" s="184"/>
      <c r="O33" s="184">
        <f>O39+O40</f>
        <v>12416.264</v>
      </c>
      <c r="P33" s="184">
        <f>P34+P35+P36+P37+P38</f>
        <v>28406.184999999998</v>
      </c>
      <c r="Q33" s="95"/>
    </row>
    <row r="34" spans="1:17" ht="73.5" customHeight="1" thickBot="1">
      <c r="A34" s="551">
        <v>1</v>
      </c>
      <c r="B34" s="103" t="s">
        <v>242</v>
      </c>
      <c r="C34" s="382">
        <v>390</v>
      </c>
      <c r="D34" s="383"/>
      <c r="E34" s="383"/>
      <c r="F34" s="383">
        <v>390</v>
      </c>
      <c r="G34" s="384"/>
      <c r="H34" s="382">
        <v>378.813</v>
      </c>
      <c r="I34" s="383"/>
      <c r="J34" s="383"/>
      <c r="K34" s="383">
        <v>378.813</v>
      </c>
      <c r="L34" s="384"/>
      <c r="M34" s="382">
        <v>378.813</v>
      </c>
      <c r="N34" s="383"/>
      <c r="O34" s="383"/>
      <c r="P34" s="383">
        <v>378.813</v>
      </c>
      <c r="Q34" s="145"/>
    </row>
    <row r="35" spans="1:17" ht="46.5" customHeight="1">
      <c r="A35" s="23">
        <v>2</v>
      </c>
      <c r="B35" s="185" t="s">
        <v>2</v>
      </c>
      <c r="C35" s="187">
        <v>100</v>
      </c>
      <c r="D35" s="186"/>
      <c r="E35" s="186"/>
      <c r="F35" s="186">
        <v>100</v>
      </c>
      <c r="G35" s="376"/>
      <c r="H35" s="187">
        <v>100</v>
      </c>
      <c r="I35" s="186"/>
      <c r="J35" s="186"/>
      <c r="K35" s="186">
        <v>100</v>
      </c>
      <c r="L35" s="376"/>
      <c r="M35" s="187">
        <v>100</v>
      </c>
      <c r="N35" s="186"/>
      <c r="O35" s="186"/>
      <c r="P35" s="186">
        <v>100</v>
      </c>
      <c r="Q35" s="147"/>
    </row>
    <row r="36" spans="1:17" ht="54" customHeight="1">
      <c r="A36" s="26">
        <v>3</v>
      </c>
      <c r="B36" s="86" t="s">
        <v>3</v>
      </c>
      <c r="C36" s="160">
        <v>19631.146</v>
      </c>
      <c r="D36" s="161"/>
      <c r="E36" s="161"/>
      <c r="F36" s="161">
        <v>19631.146</v>
      </c>
      <c r="G36" s="163"/>
      <c r="H36" s="160">
        <v>19466.247</v>
      </c>
      <c r="I36" s="161"/>
      <c r="J36" s="161"/>
      <c r="K36" s="161">
        <v>19466.247</v>
      </c>
      <c r="L36" s="163"/>
      <c r="M36" s="160">
        <v>19466.247</v>
      </c>
      <c r="N36" s="161"/>
      <c r="O36" s="161"/>
      <c r="P36" s="161">
        <v>19466.247</v>
      </c>
      <c r="Q36" s="149"/>
    </row>
    <row r="37" spans="1:17" ht="52.5" customHeight="1">
      <c r="A37" s="23">
        <v>4</v>
      </c>
      <c r="B37" s="185" t="s">
        <v>66</v>
      </c>
      <c r="C37" s="187">
        <v>756.7</v>
      </c>
      <c r="D37" s="186"/>
      <c r="E37" s="186"/>
      <c r="F37" s="186">
        <v>756.7</v>
      </c>
      <c r="G37" s="376"/>
      <c r="H37" s="187">
        <v>755.692</v>
      </c>
      <c r="I37" s="186"/>
      <c r="J37" s="186"/>
      <c r="K37" s="186">
        <v>755.692</v>
      </c>
      <c r="L37" s="376"/>
      <c r="M37" s="187">
        <v>755.692</v>
      </c>
      <c r="N37" s="186"/>
      <c r="O37" s="186"/>
      <c r="P37" s="186">
        <v>755.692</v>
      </c>
      <c r="Q37" s="147"/>
    </row>
    <row r="38" spans="1:17" ht="66" customHeight="1">
      <c r="A38" s="23">
        <v>5</v>
      </c>
      <c r="B38" s="185" t="s">
        <v>4</v>
      </c>
      <c r="C38" s="187">
        <v>7849.154</v>
      </c>
      <c r="D38" s="186"/>
      <c r="E38" s="186"/>
      <c r="F38" s="186">
        <v>7849.154</v>
      </c>
      <c r="G38" s="376"/>
      <c r="H38" s="187">
        <v>7705.433</v>
      </c>
      <c r="I38" s="186"/>
      <c r="J38" s="186"/>
      <c r="K38" s="186">
        <v>7705.433</v>
      </c>
      <c r="L38" s="376"/>
      <c r="M38" s="187">
        <v>7705.433</v>
      </c>
      <c r="N38" s="186"/>
      <c r="O38" s="186"/>
      <c r="P38" s="186">
        <v>7705.433</v>
      </c>
      <c r="Q38" s="147"/>
    </row>
    <row r="39" spans="1:17" ht="87.75" customHeight="1">
      <c r="A39" s="26">
        <v>6</v>
      </c>
      <c r="B39" s="185" t="s">
        <v>240</v>
      </c>
      <c r="C39" s="187">
        <v>1169.1</v>
      </c>
      <c r="D39" s="186"/>
      <c r="E39" s="186">
        <v>1169.1</v>
      </c>
      <c r="F39" s="186"/>
      <c r="G39" s="376"/>
      <c r="H39" s="187">
        <v>1163.65</v>
      </c>
      <c r="I39" s="186"/>
      <c r="J39" s="186">
        <v>1163.65</v>
      </c>
      <c r="K39" s="186"/>
      <c r="L39" s="376"/>
      <c r="M39" s="187">
        <v>1163.65</v>
      </c>
      <c r="N39" s="186"/>
      <c r="O39" s="186">
        <v>1163.65</v>
      </c>
      <c r="P39" s="186"/>
      <c r="Q39" s="147"/>
    </row>
    <row r="40" spans="1:17" ht="80.25" customHeight="1" thickBot="1">
      <c r="A40" s="22">
        <v>7</v>
      </c>
      <c r="B40" s="74" t="s">
        <v>241</v>
      </c>
      <c r="C40" s="189">
        <v>11666.171</v>
      </c>
      <c r="D40" s="188"/>
      <c r="E40" s="188">
        <v>11666.171</v>
      </c>
      <c r="F40" s="188"/>
      <c r="G40" s="379"/>
      <c r="H40" s="189">
        <v>11252.614</v>
      </c>
      <c r="I40" s="188"/>
      <c r="J40" s="188">
        <v>11252.614</v>
      </c>
      <c r="K40" s="188"/>
      <c r="L40" s="379"/>
      <c r="M40" s="189">
        <v>11252.614</v>
      </c>
      <c r="N40" s="188"/>
      <c r="O40" s="188">
        <v>11252.614</v>
      </c>
      <c r="P40" s="188"/>
      <c r="Q40" s="154"/>
    </row>
    <row r="41" spans="1:17" ht="93" customHeight="1" thickBot="1">
      <c r="A41" s="66">
        <v>3</v>
      </c>
      <c r="B41" s="498" t="s">
        <v>314</v>
      </c>
      <c r="C41" s="385">
        <f>C42</f>
        <v>13162.45</v>
      </c>
      <c r="D41" s="386"/>
      <c r="E41" s="386">
        <f>E42</f>
        <v>1076.9</v>
      </c>
      <c r="F41" s="386">
        <f>F42</f>
        <v>12085.55</v>
      </c>
      <c r="G41" s="387"/>
      <c r="H41" s="385">
        <f>H42</f>
        <v>12535.95</v>
      </c>
      <c r="I41" s="386"/>
      <c r="J41" s="386">
        <f>J42</f>
        <v>1004.08</v>
      </c>
      <c r="K41" s="386">
        <f>K42</f>
        <v>11531.87</v>
      </c>
      <c r="L41" s="388"/>
      <c r="M41" s="385">
        <f>M42</f>
        <v>12535.95</v>
      </c>
      <c r="N41" s="386"/>
      <c r="O41" s="386">
        <f>O42</f>
        <v>1004.08</v>
      </c>
      <c r="P41" s="386">
        <f>P42</f>
        <v>11531.87</v>
      </c>
      <c r="Q41" s="190"/>
    </row>
    <row r="42" spans="1:17" ht="29.25" customHeight="1" thickBot="1">
      <c r="A42" s="50">
        <v>1</v>
      </c>
      <c r="B42" s="25" t="s">
        <v>118</v>
      </c>
      <c r="C42" s="382">
        <v>13162.45</v>
      </c>
      <c r="D42" s="389"/>
      <c r="E42" s="383">
        <v>1076.9</v>
      </c>
      <c r="F42" s="383">
        <v>12085.55</v>
      </c>
      <c r="G42" s="390"/>
      <c r="H42" s="382">
        <v>12535.95</v>
      </c>
      <c r="I42" s="383"/>
      <c r="J42" s="383">
        <v>1004.08</v>
      </c>
      <c r="K42" s="383">
        <v>11531.87</v>
      </c>
      <c r="L42" s="384"/>
      <c r="M42" s="382">
        <v>12535.95</v>
      </c>
      <c r="N42" s="383"/>
      <c r="O42" s="383">
        <v>1004.08</v>
      </c>
      <c r="P42" s="383">
        <v>11531.87</v>
      </c>
      <c r="Q42" s="145"/>
    </row>
    <row r="43" spans="1:17" ht="81" customHeight="1" thickBot="1">
      <c r="A43" s="24">
        <v>4</v>
      </c>
      <c r="B43" s="525" t="s">
        <v>226</v>
      </c>
      <c r="C43" s="548">
        <f>C44+C53</f>
        <v>57608.268</v>
      </c>
      <c r="D43" s="184"/>
      <c r="E43" s="184">
        <f>E44+E53</f>
        <v>15108.1</v>
      </c>
      <c r="F43" s="184">
        <f>F44+F53</f>
        <v>27933.068</v>
      </c>
      <c r="G43" s="95">
        <f>G44+G53</f>
        <v>14567.1</v>
      </c>
      <c r="H43" s="192">
        <f>H44+H53</f>
        <v>57362.668</v>
      </c>
      <c r="I43" s="94"/>
      <c r="J43" s="94">
        <f>J44+J53</f>
        <v>14996.67</v>
      </c>
      <c r="K43" s="94">
        <f>K44+K53</f>
        <v>27810.118000000002</v>
      </c>
      <c r="L43" s="95">
        <f>L44+L53</f>
        <v>14555.880000000001</v>
      </c>
      <c r="M43" s="192">
        <f>M44+M53</f>
        <v>57362.668</v>
      </c>
      <c r="N43" s="94"/>
      <c r="O43" s="94">
        <f>O44+O53</f>
        <v>14996.67</v>
      </c>
      <c r="P43" s="94">
        <f>P44+P53</f>
        <v>27810.118000000002</v>
      </c>
      <c r="Q43" s="95">
        <f>Q44+Q53</f>
        <v>14555.880000000001</v>
      </c>
    </row>
    <row r="44" spans="1:17" ht="19.5" customHeight="1">
      <c r="A44" s="333" t="s">
        <v>136</v>
      </c>
      <c r="B44" s="619" t="s">
        <v>130</v>
      </c>
      <c r="C44" s="620">
        <f>C45+C46+C47+C48+C49+C50+C51+C52</f>
        <v>56563.95</v>
      </c>
      <c r="D44" s="621"/>
      <c r="E44" s="621">
        <f>E45+E46+E47+E48+E49+E50+E51+E52</f>
        <v>15108.1</v>
      </c>
      <c r="F44" s="621">
        <f>F45+F46+F47+F48+F49+F50+F51+F52</f>
        <v>26888.75</v>
      </c>
      <c r="G44" s="622">
        <f>G45+G46+G47+G48+G49+G50+G51+G52</f>
        <v>14567.1</v>
      </c>
      <c r="H44" s="620">
        <f>H45+H46+H47+H48+H49+H50+H51+H52</f>
        <v>56318.35</v>
      </c>
      <c r="I44" s="621"/>
      <c r="J44" s="623">
        <f>J45+J46+J47+J48+J49+J50+J51+J52</f>
        <v>14996.67</v>
      </c>
      <c r="K44" s="621">
        <f>K45+K46+K47+K48+K49+K50+K51+K52</f>
        <v>26765.800000000003</v>
      </c>
      <c r="L44" s="622">
        <f>L45+L46+L47+L48+L49+L50+L51+L52</f>
        <v>14555.880000000001</v>
      </c>
      <c r="M44" s="620">
        <f>M45+M46+M47+M48+M49+M50+M51+M52</f>
        <v>56318.35</v>
      </c>
      <c r="N44" s="621"/>
      <c r="O44" s="621">
        <f>O45+O46+O47+O48+O49+O50+O51+O52</f>
        <v>14996.67</v>
      </c>
      <c r="P44" s="621">
        <f>P45+P46+P47+P48+P49+P50+P51+P52</f>
        <v>26765.800000000003</v>
      </c>
      <c r="Q44" s="622">
        <f>Q45+Q46+Q47+Q48+Q49+Q50+Q51+Q52</f>
        <v>14555.880000000001</v>
      </c>
    </row>
    <row r="45" spans="1:17" ht="39.75" customHeight="1">
      <c r="A45" s="32">
        <v>1</v>
      </c>
      <c r="B45" s="41" t="s">
        <v>121</v>
      </c>
      <c r="C45" s="150">
        <v>30585.08</v>
      </c>
      <c r="D45" s="151"/>
      <c r="E45" s="151">
        <v>6618</v>
      </c>
      <c r="F45" s="151">
        <v>16799.45</v>
      </c>
      <c r="G45" s="152">
        <v>7167.63</v>
      </c>
      <c r="H45" s="160">
        <v>30532.23</v>
      </c>
      <c r="I45" s="161"/>
      <c r="J45" s="161">
        <v>6578.04</v>
      </c>
      <c r="K45" s="161">
        <v>16795.95</v>
      </c>
      <c r="L45" s="163">
        <v>7158.24</v>
      </c>
      <c r="M45" s="160">
        <v>30532.23</v>
      </c>
      <c r="N45" s="161"/>
      <c r="O45" s="161">
        <v>6578.04</v>
      </c>
      <c r="P45" s="161">
        <v>16795.95</v>
      </c>
      <c r="Q45" s="163">
        <v>7158.24</v>
      </c>
    </row>
    <row r="46" spans="1:17" ht="41.25" customHeight="1">
      <c r="A46" s="32">
        <v>2</v>
      </c>
      <c r="B46" s="41" t="s">
        <v>194</v>
      </c>
      <c r="C46" s="150">
        <v>12170.36</v>
      </c>
      <c r="D46" s="151"/>
      <c r="E46" s="151">
        <v>4820</v>
      </c>
      <c r="F46" s="151">
        <v>2519.5</v>
      </c>
      <c r="G46" s="152">
        <v>4830.86</v>
      </c>
      <c r="H46" s="160">
        <v>12169.68</v>
      </c>
      <c r="I46" s="161"/>
      <c r="J46" s="161">
        <v>4819.81</v>
      </c>
      <c r="K46" s="161">
        <v>2519.5</v>
      </c>
      <c r="L46" s="163">
        <v>4830.37</v>
      </c>
      <c r="M46" s="160">
        <v>12169.68</v>
      </c>
      <c r="N46" s="161"/>
      <c r="O46" s="161">
        <v>4819.81</v>
      </c>
      <c r="P46" s="161">
        <v>2519.5</v>
      </c>
      <c r="Q46" s="163">
        <v>4830.37</v>
      </c>
    </row>
    <row r="47" spans="1:17" ht="73.5" customHeight="1">
      <c r="A47" s="32">
        <v>3</v>
      </c>
      <c r="B47" s="41" t="s">
        <v>315</v>
      </c>
      <c r="C47" s="150">
        <v>7787.98</v>
      </c>
      <c r="D47" s="151"/>
      <c r="E47" s="151">
        <v>2982.2</v>
      </c>
      <c r="F47" s="151">
        <v>2467.59</v>
      </c>
      <c r="G47" s="152">
        <v>2338.19</v>
      </c>
      <c r="H47" s="160">
        <v>7716.48</v>
      </c>
      <c r="I47" s="161"/>
      <c r="J47" s="161">
        <v>2962.32</v>
      </c>
      <c r="K47" s="161">
        <v>2415.97</v>
      </c>
      <c r="L47" s="163">
        <v>2338.19</v>
      </c>
      <c r="M47" s="160">
        <v>7716.48</v>
      </c>
      <c r="N47" s="161"/>
      <c r="O47" s="161">
        <v>2962.32</v>
      </c>
      <c r="P47" s="161">
        <v>2415.97</v>
      </c>
      <c r="Q47" s="163">
        <v>2338.19</v>
      </c>
    </row>
    <row r="48" spans="1:17" ht="62.25" customHeight="1">
      <c r="A48" s="67">
        <v>4</v>
      </c>
      <c r="B48" s="205" t="s">
        <v>61</v>
      </c>
      <c r="C48" s="187">
        <v>3965.39</v>
      </c>
      <c r="D48" s="186"/>
      <c r="E48" s="186"/>
      <c r="F48" s="186">
        <v>3965.39</v>
      </c>
      <c r="G48" s="376"/>
      <c r="H48" s="187">
        <v>3965.39</v>
      </c>
      <c r="I48" s="186"/>
      <c r="J48" s="186"/>
      <c r="K48" s="186">
        <v>3965.39</v>
      </c>
      <c r="L48" s="376"/>
      <c r="M48" s="187">
        <v>3965.39</v>
      </c>
      <c r="N48" s="186"/>
      <c r="O48" s="186"/>
      <c r="P48" s="186">
        <v>3965.39</v>
      </c>
      <c r="Q48" s="376"/>
    </row>
    <row r="49" spans="1:17" ht="36" customHeight="1">
      <c r="A49" s="32">
        <v>5</v>
      </c>
      <c r="B49" s="41" t="s">
        <v>283</v>
      </c>
      <c r="C49" s="150">
        <v>10.5</v>
      </c>
      <c r="D49" s="151"/>
      <c r="E49" s="151"/>
      <c r="F49" s="151">
        <v>10.5</v>
      </c>
      <c r="G49" s="163"/>
      <c r="H49" s="150">
        <v>10.5</v>
      </c>
      <c r="I49" s="151"/>
      <c r="J49" s="151"/>
      <c r="K49" s="151">
        <v>10.5</v>
      </c>
      <c r="L49" s="163"/>
      <c r="M49" s="150">
        <v>10.5</v>
      </c>
      <c r="N49" s="151"/>
      <c r="O49" s="151"/>
      <c r="P49" s="151">
        <v>10.5</v>
      </c>
      <c r="Q49" s="163"/>
    </row>
    <row r="50" spans="1:17" ht="48" customHeight="1">
      <c r="A50" s="32">
        <v>6</v>
      </c>
      <c r="B50" s="41" t="s">
        <v>195</v>
      </c>
      <c r="C50" s="150">
        <v>626.84</v>
      </c>
      <c r="D50" s="151"/>
      <c r="E50" s="151"/>
      <c r="F50" s="151">
        <v>396.42</v>
      </c>
      <c r="G50" s="163">
        <v>230.42</v>
      </c>
      <c r="H50" s="160">
        <v>557.67</v>
      </c>
      <c r="I50" s="161"/>
      <c r="J50" s="161"/>
      <c r="K50" s="161">
        <v>328.59</v>
      </c>
      <c r="L50" s="163">
        <v>229.08</v>
      </c>
      <c r="M50" s="160">
        <v>557.67</v>
      </c>
      <c r="N50" s="161"/>
      <c r="O50" s="161"/>
      <c r="P50" s="161">
        <v>328.59</v>
      </c>
      <c r="Q50" s="163">
        <v>229.08</v>
      </c>
    </row>
    <row r="51" spans="1:17" ht="50.25" customHeight="1">
      <c r="A51" s="32">
        <v>7</v>
      </c>
      <c r="B51" s="41" t="s">
        <v>196</v>
      </c>
      <c r="C51" s="150">
        <v>1337.8</v>
      </c>
      <c r="D51" s="151"/>
      <c r="E51" s="151">
        <v>687.9</v>
      </c>
      <c r="F51" s="151">
        <v>649.9</v>
      </c>
      <c r="G51" s="163"/>
      <c r="H51" s="160">
        <v>1286.4</v>
      </c>
      <c r="I51" s="161"/>
      <c r="J51" s="161">
        <v>636.5</v>
      </c>
      <c r="K51" s="161">
        <v>649.9</v>
      </c>
      <c r="L51" s="163"/>
      <c r="M51" s="160">
        <v>1286.4</v>
      </c>
      <c r="N51" s="161"/>
      <c r="O51" s="161">
        <v>636.5</v>
      </c>
      <c r="P51" s="161">
        <v>649.9</v>
      </c>
      <c r="Q51" s="163"/>
    </row>
    <row r="52" spans="1:17" ht="15.75" customHeight="1">
      <c r="A52" s="32">
        <v>8</v>
      </c>
      <c r="B52" s="41" t="s">
        <v>197</v>
      </c>
      <c r="C52" s="160">
        <v>80</v>
      </c>
      <c r="D52" s="161"/>
      <c r="E52" s="161"/>
      <c r="F52" s="161">
        <v>80</v>
      </c>
      <c r="G52" s="163"/>
      <c r="H52" s="160">
        <v>80</v>
      </c>
      <c r="I52" s="161"/>
      <c r="J52" s="161"/>
      <c r="K52" s="161">
        <v>80</v>
      </c>
      <c r="L52" s="163"/>
      <c r="M52" s="160">
        <v>80</v>
      </c>
      <c r="N52" s="161"/>
      <c r="O52" s="161"/>
      <c r="P52" s="161">
        <v>80</v>
      </c>
      <c r="Q52" s="163"/>
    </row>
    <row r="53" spans="1:17" ht="15.75" customHeight="1">
      <c r="A53" s="77" t="s">
        <v>182</v>
      </c>
      <c r="B53" s="499" t="s">
        <v>129</v>
      </c>
      <c r="C53" s="193">
        <f>C54</f>
        <v>1044.318</v>
      </c>
      <c r="D53" s="194"/>
      <c r="E53" s="194"/>
      <c r="F53" s="194">
        <f>F54</f>
        <v>1044.318</v>
      </c>
      <c r="G53" s="195"/>
      <c r="H53" s="193">
        <f>H54</f>
        <v>1044.318</v>
      </c>
      <c r="I53" s="194"/>
      <c r="J53" s="194"/>
      <c r="K53" s="194">
        <f>K54</f>
        <v>1044.318</v>
      </c>
      <c r="L53" s="195"/>
      <c r="M53" s="193">
        <f>M54</f>
        <v>1044.318</v>
      </c>
      <c r="N53" s="194"/>
      <c r="O53" s="194"/>
      <c r="P53" s="194">
        <f>P54</f>
        <v>1044.318</v>
      </c>
      <c r="Q53" s="163"/>
    </row>
    <row r="54" spans="1:17" ht="51.75" customHeight="1" thickBot="1">
      <c r="A54" s="54">
        <v>1</v>
      </c>
      <c r="B54" s="47" t="s">
        <v>45</v>
      </c>
      <c r="C54" s="189">
        <v>1044.318</v>
      </c>
      <c r="D54" s="188"/>
      <c r="E54" s="188"/>
      <c r="F54" s="188">
        <v>1044.318</v>
      </c>
      <c r="G54" s="379"/>
      <c r="H54" s="189">
        <v>1044.318</v>
      </c>
      <c r="I54" s="188"/>
      <c r="J54" s="188"/>
      <c r="K54" s="188">
        <v>1044.318</v>
      </c>
      <c r="L54" s="379"/>
      <c r="M54" s="189">
        <v>1044.318</v>
      </c>
      <c r="N54" s="188"/>
      <c r="O54" s="188"/>
      <c r="P54" s="188">
        <v>1044.318</v>
      </c>
      <c r="Q54" s="379"/>
    </row>
    <row r="55" spans="1:17" ht="53.25" customHeight="1" thickBot="1">
      <c r="A55" s="24">
        <v>5</v>
      </c>
      <c r="B55" s="196" t="s">
        <v>227</v>
      </c>
      <c r="C55" s="197">
        <f>C56+C57+C58+C59+C60+C61+C62+C63+C64+C65+C66+C67+C68</f>
        <v>31774.28</v>
      </c>
      <c r="D55" s="94"/>
      <c r="E55" s="198"/>
      <c r="F55" s="449">
        <f>F56+F57+F58+F59+F60+F61+F62+F63+F64+F65+F66+F67+F68</f>
        <v>31774.28</v>
      </c>
      <c r="G55" s="191"/>
      <c r="H55" s="197">
        <f>H56+H57+H58+H59+H60+H61+H62+H63+H64+H65+H66+H67+H68</f>
        <v>31766.28</v>
      </c>
      <c r="I55" s="94"/>
      <c r="J55" s="198"/>
      <c r="K55" s="449">
        <f>K56+K57+K58+K59+K60+K61+K62+K63+K64+K65+K66+K67+K68</f>
        <v>31766.28</v>
      </c>
      <c r="L55" s="199"/>
      <c r="M55" s="393">
        <f>M56+M57+M58+M59+M60+M61+M62+M63+M64+M65+M66+M67+M68</f>
        <v>31766.28</v>
      </c>
      <c r="N55" s="394"/>
      <c r="O55" s="394"/>
      <c r="P55" s="394">
        <f>P56+P57+P58+P59+P60+P61+P62+P63+P64+P65+P66+P67+P68</f>
        <v>31766.28</v>
      </c>
      <c r="Q55" s="191"/>
    </row>
    <row r="56" spans="1:17" ht="40.5" customHeight="1">
      <c r="A56" s="53">
        <v>1</v>
      </c>
      <c r="B56" s="200" t="s">
        <v>119</v>
      </c>
      <c r="C56" s="208">
        <v>1175.9</v>
      </c>
      <c r="D56" s="177"/>
      <c r="E56" s="177"/>
      <c r="F56" s="209">
        <v>1175.9</v>
      </c>
      <c r="G56" s="157"/>
      <c r="H56" s="208">
        <v>1175.9</v>
      </c>
      <c r="I56" s="177"/>
      <c r="J56" s="177"/>
      <c r="K56" s="209">
        <v>1175.9</v>
      </c>
      <c r="L56" s="178"/>
      <c r="M56" s="208">
        <v>1175.9</v>
      </c>
      <c r="N56" s="177"/>
      <c r="O56" s="177"/>
      <c r="P56" s="209">
        <v>1175.9</v>
      </c>
      <c r="Q56" s="157"/>
    </row>
    <row r="57" spans="1:17" ht="72" customHeight="1">
      <c r="A57" s="67">
        <v>2</v>
      </c>
      <c r="B57" s="258" t="s">
        <v>120</v>
      </c>
      <c r="C57" s="201">
        <v>2800</v>
      </c>
      <c r="D57" s="167"/>
      <c r="E57" s="167"/>
      <c r="F57" s="202">
        <v>2800</v>
      </c>
      <c r="G57" s="147"/>
      <c r="H57" s="201">
        <v>2800</v>
      </c>
      <c r="I57" s="167"/>
      <c r="J57" s="167"/>
      <c r="K57" s="202">
        <v>2800</v>
      </c>
      <c r="L57" s="168"/>
      <c r="M57" s="201">
        <v>2800</v>
      </c>
      <c r="N57" s="167"/>
      <c r="O57" s="167"/>
      <c r="P57" s="202">
        <v>2800</v>
      </c>
      <c r="Q57" s="147"/>
    </row>
    <row r="58" spans="1:17" ht="14.25" customHeight="1">
      <c r="A58" s="32">
        <v>3</v>
      </c>
      <c r="B58" s="205" t="s">
        <v>173</v>
      </c>
      <c r="C58" s="203">
        <v>2128.85</v>
      </c>
      <c r="D58" s="151"/>
      <c r="E58" s="151"/>
      <c r="F58" s="204">
        <v>2128.85</v>
      </c>
      <c r="G58" s="149"/>
      <c r="H58" s="203">
        <v>2128.85</v>
      </c>
      <c r="I58" s="151"/>
      <c r="J58" s="151"/>
      <c r="K58" s="204">
        <v>2128.85</v>
      </c>
      <c r="L58" s="152"/>
      <c r="M58" s="203">
        <v>2128.85</v>
      </c>
      <c r="N58" s="151"/>
      <c r="O58" s="151"/>
      <c r="P58" s="204">
        <v>2128.85</v>
      </c>
      <c r="Q58" s="149"/>
    </row>
    <row r="59" spans="1:17" ht="27.75" customHeight="1">
      <c r="A59" s="32">
        <v>4</v>
      </c>
      <c r="B59" s="41" t="s">
        <v>316</v>
      </c>
      <c r="C59" s="203">
        <v>64.95</v>
      </c>
      <c r="D59" s="151"/>
      <c r="E59" s="151"/>
      <c r="F59" s="204">
        <v>64.95</v>
      </c>
      <c r="G59" s="149"/>
      <c r="H59" s="203">
        <v>64.95</v>
      </c>
      <c r="I59" s="151"/>
      <c r="J59" s="151"/>
      <c r="K59" s="204">
        <v>64.95</v>
      </c>
      <c r="L59" s="152"/>
      <c r="M59" s="203">
        <v>64.95</v>
      </c>
      <c r="N59" s="151"/>
      <c r="O59" s="151"/>
      <c r="P59" s="204">
        <v>64.95</v>
      </c>
      <c r="Q59" s="149"/>
    </row>
    <row r="60" spans="1:17" ht="36" customHeight="1">
      <c r="A60" s="32">
        <v>5</v>
      </c>
      <c r="B60" s="41" t="s">
        <v>176</v>
      </c>
      <c r="C60" s="203">
        <v>5197.76</v>
      </c>
      <c r="D60" s="151"/>
      <c r="E60" s="151"/>
      <c r="F60" s="204">
        <v>5197.76</v>
      </c>
      <c r="G60" s="149"/>
      <c r="H60" s="203">
        <v>5197.76</v>
      </c>
      <c r="I60" s="151"/>
      <c r="J60" s="151"/>
      <c r="K60" s="204">
        <v>5197.76</v>
      </c>
      <c r="L60" s="152"/>
      <c r="M60" s="203">
        <v>5197.76</v>
      </c>
      <c r="N60" s="151"/>
      <c r="O60" s="151"/>
      <c r="P60" s="204">
        <v>5197.76</v>
      </c>
      <c r="Q60" s="149"/>
    </row>
    <row r="61" spans="1:17" ht="48.75" customHeight="1">
      <c r="A61" s="67">
        <v>6</v>
      </c>
      <c r="B61" s="205" t="s">
        <v>390</v>
      </c>
      <c r="C61" s="201">
        <v>313.44</v>
      </c>
      <c r="D61" s="167"/>
      <c r="E61" s="167"/>
      <c r="F61" s="202">
        <v>313.44</v>
      </c>
      <c r="G61" s="147"/>
      <c r="H61" s="201">
        <v>313.44</v>
      </c>
      <c r="I61" s="167"/>
      <c r="J61" s="167"/>
      <c r="K61" s="202">
        <v>313.44</v>
      </c>
      <c r="L61" s="168"/>
      <c r="M61" s="201">
        <v>313.44</v>
      </c>
      <c r="N61" s="167"/>
      <c r="O61" s="167"/>
      <c r="P61" s="202">
        <v>313.44</v>
      </c>
      <c r="Q61" s="147"/>
    </row>
    <row r="62" spans="1:17" ht="36.75" customHeight="1">
      <c r="A62" s="90">
        <v>7</v>
      </c>
      <c r="B62" s="210" t="s">
        <v>174</v>
      </c>
      <c r="C62" s="211">
        <v>1485.24</v>
      </c>
      <c r="D62" s="174"/>
      <c r="E62" s="174"/>
      <c r="F62" s="212">
        <v>1485.24</v>
      </c>
      <c r="G62" s="173"/>
      <c r="H62" s="211">
        <v>1485.24</v>
      </c>
      <c r="I62" s="174"/>
      <c r="J62" s="174"/>
      <c r="K62" s="212">
        <v>1485.24</v>
      </c>
      <c r="L62" s="175"/>
      <c r="M62" s="211">
        <v>1485.24</v>
      </c>
      <c r="N62" s="174"/>
      <c r="O62" s="174"/>
      <c r="P62" s="212">
        <v>1485.24</v>
      </c>
      <c r="Q62" s="173"/>
    </row>
    <row r="63" spans="1:17" ht="60.75" customHeight="1">
      <c r="A63" s="26">
        <v>8</v>
      </c>
      <c r="B63" s="41" t="s">
        <v>123</v>
      </c>
      <c r="C63" s="203">
        <v>5804.36</v>
      </c>
      <c r="D63" s="151"/>
      <c r="E63" s="151"/>
      <c r="F63" s="204">
        <v>5804.36</v>
      </c>
      <c r="G63" s="149"/>
      <c r="H63" s="203">
        <v>5804.36</v>
      </c>
      <c r="I63" s="151"/>
      <c r="J63" s="151"/>
      <c r="K63" s="204">
        <v>5804.36</v>
      </c>
      <c r="L63" s="152"/>
      <c r="M63" s="203">
        <v>5804.36</v>
      </c>
      <c r="N63" s="151"/>
      <c r="O63" s="151"/>
      <c r="P63" s="204">
        <v>5804.36</v>
      </c>
      <c r="Q63" s="149"/>
    </row>
    <row r="64" spans="1:17" ht="60" customHeight="1">
      <c r="A64" s="26">
        <v>9</v>
      </c>
      <c r="B64" s="41" t="s">
        <v>317</v>
      </c>
      <c r="C64" s="203">
        <v>10391.64</v>
      </c>
      <c r="D64" s="151"/>
      <c r="E64" s="151"/>
      <c r="F64" s="204">
        <v>10391.64</v>
      </c>
      <c r="G64" s="149"/>
      <c r="H64" s="203">
        <v>10391.64</v>
      </c>
      <c r="I64" s="151"/>
      <c r="J64" s="151"/>
      <c r="K64" s="204">
        <v>10391.64</v>
      </c>
      <c r="L64" s="152"/>
      <c r="M64" s="203">
        <v>10391.64</v>
      </c>
      <c r="N64" s="151"/>
      <c r="O64" s="151"/>
      <c r="P64" s="204">
        <v>10391.64</v>
      </c>
      <c r="Q64" s="149"/>
    </row>
    <row r="65" spans="1:17" ht="15" customHeight="1">
      <c r="A65" s="26">
        <v>10</v>
      </c>
      <c r="B65" s="41" t="s">
        <v>163</v>
      </c>
      <c r="C65" s="203">
        <v>1925.17</v>
      </c>
      <c r="D65" s="151"/>
      <c r="E65" s="151"/>
      <c r="F65" s="204">
        <v>1925.17</v>
      </c>
      <c r="G65" s="149"/>
      <c r="H65" s="203">
        <v>1925.17</v>
      </c>
      <c r="I65" s="151"/>
      <c r="J65" s="151"/>
      <c r="K65" s="204">
        <v>1925.17</v>
      </c>
      <c r="L65" s="152"/>
      <c r="M65" s="203">
        <v>1925.17</v>
      </c>
      <c r="N65" s="151"/>
      <c r="O65" s="151"/>
      <c r="P65" s="204">
        <v>1925.17</v>
      </c>
      <c r="Q65" s="149"/>
    </row>
    <row r="66" spans="1:17" ht="15.75" customHeight="1">
      <c r="A66" s="26">
        <v>11</v>
      </c>
      <c r="B66" s="41" t="s">
        <v>175</v>
      </c>
      <c r="C66" s="203">
        <v>362.54</v>
      </c>
      <c r="D66" s="151"/>
      <c r="E66" s="151"/>
      <c r="F66" s="204">
        <v>362.54</v>
      </c>
      <c r="G66" s="149"/>
      <c r="H66" s="203">
        <v>362.54</v>
      </c>
      <c r="I66" s="151"/>
      <c r="J66" s="151"/>
      <c r="K66" s="204">
        <v>362.54</v>
      </c>
      <c r="L66" s="152"/>
      <c r="M66" s="203">
        <v>362.54</v>
      </c>
      <c r="N66" s="151"/>
      <c r="O66" s="151"/>
      <c r="P66" s="204">
        <v>362.54</v>
      </c>
      <c r="Q66" s="149"/>
    </row>
    <row r="67" spans="1:17" ht="36.75" customHeight="1" thickBot="1">
      <c r="A67" s="547">
        <v>12</v>
      </c>
      <c r="B67" s="47" t="s">
        <v>187</v>
      </c>
      <c r="C67" s="206">
        <v>24.43</v>
      </c>
      <c r="D67" s="556"/>
      <c r="E67" s="556"/>
      <c r="F67" s="207">
        <v>24.43</v>
      </c>
      <c r="G67" s="154"/>
      <c r="H67" s="557">
        <v>16.43</v>
      </c>
      <c r="I67" s="556"/>
      <c r="J67" s="556"/>
      <c r="K67" s="556">
        <v>16.43</v>
      </c>
      <c r="L67" s="155"/>
      <c r="M67" s="557">
        <v>16.43</v>
      </c>
      <c r="N67" s="556"/>
      <c r="O67" s="556"/>
      <c r="P67" s="556">
        <v>16.43</v>
      </c>
      <c r="Q67" s="154"/>
    </row>
    <row r="68" spans="1:17" ht="41.25" customHeight="1" thickBot="1">
      <c r="A68" s="22">
        <v>13</v>
      </c>
      <c r="B68" s="552" t="s">
        <v>284</v>
      </c>
      <c r="C68" s="553">
        <v>100</v>
      </c>
      <c r="D68" s="214"/>
      <c r="E68" s="214"/>
      <c r="F68" s="554">
        <v>100</v>
      </c>
      <c r="G68" s="555"/>
      <c r="H68" s="553">
        <v>100</v>
      </c>
      <c r="I68" s="214"/>
      <c r="J68" s="214"/>
      <c r="K68" s="554">
        <v>100</v>
      </c>
      <c r="L68" s="190"/>
      <c r="M68" s="553">
        <v>100</v>
      </c>
      <c r="N68" s="214"/>
      <c r="O68" s="214"/>
      <c r="P68" s="554">
        <v>100</v>
      </c>
      <c r="Q68" s="555"/>
    </row>
    <row r="69" spans="1:17" ht="78.75" customHeight="1" thickBot="1">
      <c r="A69" s="60" t="s">
        <v>164</v>
      </c>
      <c r="B69" s="196" t="s">
        <v>318</v>
      </c>
      <c r="C69" s="215">
        <f>C70+C76+C81+C83</f>
        <v>9865</v>
      </c>
      <c r="D69" s="215"/>
      <c r="E69" s="215">
        <f>E70+E76+E81</f>
        <v>1080</v>
      </c>
      <c r="F69" s="215">
        <f>F70+F76+F81+F83</f>
        <v>785</v>
      </c>
      <c r="G69" s="216">
        <f>G70+G76+G81</f>
        <v>8000</v>
      </c>
      <c r="H69" s="215">
        <f>H70+H76+H81+H83</f>
        <v>1775</v>
      </c>
      <c r="I69" s="215"/>
      <c r="J69" s="215">
        <f>J70+J76+J81</f>
        <v>1080</v>
      </c>
      <c r="K69" s="215">
        <f>K70+K76+K81+K83</f>
        <v>695</v>
      </c>
      <c r="L69" s="216">
        <f>L70+L76+L81</f>
        <v>0</v>
      </c>
      <c r="M69" s="215">
        <f>M70+M76+M81+M83</f>
        <v>1625</v>
      </c>
      <c r="N69" s="215"/>
      <c r="O69" s="215">
        <f>O70+O76+O81</f>
        <v>1080</v>
      </c>
      <c r="P69" s="215">
        <f>P70+P76+P81+P83</f>
        <v>545</v>
      </c>
      <c r="Q69" s="216">
        <f>Q70+Q76+Q81</f>
        <v>0</v>
      </c>
    </row>
    <row r="70" spans="1:17" ht="42" customHeight="1">
      <c r="A70" s="62" t="s">
        <v>165</v>
      </c>
      <c r="B70" s="217" t="s">
        <v>193</v>
      </c>
      <c r="C70" s="218">
        <f>C71+C72+C73+C74+C75</f>
        <v>9410</v>
      </c>
      <c r="D70" s="219"/>
      <c r="E70" s="219">
        <f>E71+E72+E73+E74+E75</f>
        <v>1080</v>
      </c>
      <c r="F70" s="219">
        <f>F71+F72+F73+F74+F75</f>
        <v>330</v>
      </c>
      <c r="G70" s="220">
        <f>G71+G72+G73+G74+G75</f>
        <v>8000</v>
      </c>
      <c r="H70" s="221">
        <f>H71+H72+H73+H74+H75</f>
        <v>1410</v>
      </c>
      <c r="I70" s="219"/>
      <c r="J70" s="219">
        <f>J71+J72+J73+J74+J75</f>
        <v>1080</v>
      </c>
      <c r="K70" s="219">
        <f>K71+K72+K73+K74+K75</f>
        <v>330</v>
      </c>
      <c r="L70" s="220">
        <f>L71+L72+L73+L74+L75</f>
        <v>0</v>
      </c>
      <c r="M70" s="221">
        <f>M71+M72+M73+M74+M75</f>
        <v>1350</v>
      </c>
      <c r="N70" s="219"/>
      <c r="O70" s="219">
        <f>O71+O72+O73+O74+O75</f>
        <v>1080</v>
      </c>
      <c r="P70" s="219">
        <f>P71+P72+P73+P74+P75</f>
        <v>270</v>
      </c>
      <c r="Q70" s="220">
        <f>Q71+Q72+Q73+Q74+Q75</f>
        <v>0</v>
      </c>
    </row>
    <row r="71" spans="1:17" ht="72.75" customHeight="1">
      <c r="A71" s="11" t="s">
        <v>166</v>
      </c>
      <c r="B71" s="222" t="s">
        <v>319</v>
      </c>
      <c r="C71" s="223">
        <v>300</v>
      </c>
      <c r="D71" s="99"/>
      <c r="E71" s="99">
        <v>240</v>
      </c>
      <c r="F71" s="99">
        <v>60</v>
      </c>
      <c r="G71" s="102"/>
      <c r="H71" s="223">
        <v>300</v>
      </c>
      <c r="I71" s="99"/>
      <c r="J71" s="99">
        <v>240</v>
      </c>
      <c r="K71" s="99">
        <v>60</v>
      </c>
      <c r="L71" s="102"/>
      <c r="M71" s="223">
        <v>300</v>
      </c>
      <c r="N71" s="99"/>
      <c r="O71" s="99">
        <v>240</v>
      </c>
      <c r="P71" s="99">
        <v>60</v>
      </c>
      <c r="Q71" s="102"/>
    </row>
    <row r="72" spans="1:17" ht="63" customHeight="1">
      <c r="A72" s="11" t="s">
        <v>167</v>
      </c>
      <c r="B72" s="222" t="s">
        <v>67</v>
      </c>
      <c r="C72" s="223">
        <v>60</v>
      </c>
      <c r="D72" s="99"/>
      <c r="E72" s="99"/>
      <c r="F72" s="99">
        <v>60</v>
      </c>
      <c r="G72" s="102"/>
      <c r="H72" s="223">
        <v>60</v>
      </c>
      <c r="I72" s="99"/>
      <c r="J72" s="99"/>
      <c r="K72" s="99">
        <v>60</v>
      </c>
      <c r="L72" s="102"/>
      <c r="M72" s="101">
        <v>30</v>
      </c>
      <c r="N72" s="99"/>
      <c r="O72" s="99"/>
      <c r="P72" s="99">
        <v>30</v>
      </c>
      <c r="Q72" s="102"/>
    </row>
    <row r="73" spans="1:17" ht="63.75" customHeight="1">
      <c r="A73" s="11" t="s">
        <v>126</v>
      </c>
      <c r="B73" s="222" t="s">
        <v>68</v>
      </c>
      <c r="C73" s="223">
        <v>500</v>
      </c>
      <c r="D73" s="99"/>
      <c r="E73" s="99">
        <v>400</v>
      </c>
      <c r="F73" s="99">
        <v>100</v>
      </c>
      <c r="G73" s="102"/>
      <c r="H73" s="101">
        <v>500</v>
      </c>
      <c r="I73" s="99"/>
      <c r="J73" s="99">
        <v>400</v>
      </c>
      <c r="K73" s="99">
        <v>100</v>
      </c>
      <c r="L73" s="102"/>
      <c r="M73" s="101">
        <v>470</v>
      </c>
      <c r="N73" s="99"/>
      <c r="O73" s="99">
        <v>400</v>
      </c>
      <c r="P73" s="99">
        <v>70</v>
      </c>
      <c r="Q73" s="102"/>
    </row>
    <row r="74" spans="1:17" ht="82.5" customHeight="1">
      <c r="A74" s="14" t="s">
        <v>137</v>
      </c>
      <c r="B74" s="497" t="s">
        <v>320</v>
      </c>
      <c r="C74" s="453">
        <v>8000</v>
      </c>
      <c r="D74" s="166"/>
      <c r="E74" s="166"/>
      <c r="F74" s="166"/>
      <c r="G74" s="225">
        <v>8000</v>
      </c>
      <c r="H74" s="224">
        <v>0</v>
      </c>
      <c r="I74" s="166"/>
      <c r="J74" s="166"/>
      <c r="K74" s="166"/>
      <c r="L74" s="225">
        <v>0</v>
      </c>
      <c r="M74" s="224">
        <v>0</v>
      </c>
      <c r="N74" s="166"/>
      <c r="O74" s="166"/>
      <c r="P74" s="166"/>
      <c r="Q74" s="225">
        <v>0</v>
      </c>
    </row>
    <row r="75" spans="1:17" ht="72.75" customHeight="1">
      <c r="A75" s="11" t="s">
        <v>179</v>
      </c>
      <c r="B75" s="222" t="s">
        <v>180</v>
      </c>
      <c r="C75" s="223">
        <v>550</v>
      </c>
      <c r="D75" s="99"/>
      <c r="E75" s="99">
        <v>440</v>
      </c>
      <c r="F75" s="99">
        <v>110</v>
      </c>
      <c r="G75" s="102"/>
      <c r="H75" s="101">
        <v>550</v>
      </c>
      <c r="I75" s="99"/>
      <c r="J75" s="99">
        <v>440</v>
      </c>
      <c r="K75" s="99">
        <v>110</v>
      </c>
      <c r="L75" s="102"/>
      <c r="M75" s="101">
        <v>550</v>
      </c>
      <c r="N75" s="99"/>
      <c r="O75" s="99">
        <v>440</v>
      </c>
      <c r="P75" s="99">
        <v>110</v>
      </c>
      <c r="Q75" s="102"/>
    </row>
    <row r="76" spans="1:17" ht="39.75" customHeight="1">
      <c r="A76" s="11" t="s">
        <v>125</v>
      </c>
      <c r="B76" s="232" t="s">
        <v>285</v>
      </c>
      <c r="C76" s="233">
        <f>C77+C78+C79+C80</f>
        <v>235</v>
      </c>
      <c r="D76" s="148"/>
      <c r="E76" s="148"/>
      <c r="F76" s="148">
        <f>F77+F78+F79+F80</f>
        <v>235</v>
      </c>
      <c r="G76" s="102"/>
      <c r="H76" s="234">
        <f>H77+H78+H79+H80</f>
        <v>145</v>
      </c>
      <c r="I76" s="148"/>
      <c r="J76" s="148"/>
      <c r="K76" s="148">
        <f>K77+K78+K79+K80</f>
        <v>145</v>
      </c>
      <c r="L76" s="102"/>
      <c r="M76" s="234">
        <f>M77+M78+M79+M80</f>
        <v>145</v>
      </c>
      <c r="N76" s="148"/>
      <c r="O76" s="148"/>
      <c r="P76" s="148">
        <f>P77+P78+P79+P80</f>
        <v>145</v>
      </c>
      <c r="Q76" s="102"/>
    </row>
    <row r="77" spans="1:18" ht="49.5" customHeight="1">
      <c r="A77" s="15" t="s">
        <v>143</v>
      </c>
      <c r="B77" s="235" t="s">
        <v>286</v>
      </c>
      <c r="C77" s="236">
        <v>90</v>
      </c>
      <c r="D77" s="165"/>
      <c r="E77" s="165"/>
      <c r="F77" s="165">
        <v>90</v>
      </c>
      <c r="G77" s="237"/>
      <c r="H77" s="238">
        <v>0</v>
      </c>
      <c r="I77" s="165"/>
      <c r="J77" s="165"/>
      <c r="K77" s="165">
        <v>0</v>
      </c>
      <c r="L77" s="237"/>
      <c r="M77" s="238">
        <v>0</v>
      </c>
      <c r="N77" s="165"/>
      <c r="O77" s="165"/>
      <c r="P77" s="165">
        <v>0</v>
      </c>
      <c r="Q77" s="237"/>
      <c r="R77" s="19"/>
    </row>
    <row r="78" spans="1:17" ht="38.25" customHeight="1">
      <c r="A78" s="11" t="s">
        <v>127</v>
      </c>
      <c r="B78" s="222" t="s">
        <v>138</v>
      </c>
      <c r="C78" s="223">
        <v>70</v>
      </c>
      <c r="D78" s="99"/>
      <c r="E78" s="99"/>
      <c r="F78" s="99">
        <v>70</v>
      </c>
      <c r="G78" s="102"/>
      <c r="H78" s="101">
        <v>70</v>
      </c>
      <c r="I78" s="99"/>
      <c r="J78" s="99"/>
      <c r="K78" s="99">
        <v>70</v>
      </c>
      <c r="L78" s="102"/>
      <c r="M78" s="101">
        <v>70</v>
      </c>
      <c r="N78" s="99"/>
      <c r="O78" s="99"/>
      <c r="P78" s="99">
        <v>70</v>
      </c>
      <c r="Q78" s="102"/>
    </row>
    <row r="79" spans="1:17" ht="72" customHeight="1">
      <c r="A79" s="11" t="s">
        <v>128</v>
      </c>
      <c r="B79" s="222" t="s">
        <v>323</v>
      </c>
      <c r="C79" s="223">
        <v>55</v>
      </c>
      <c r="D79" s="99"/>
      <c r="E79" s="99"/>
      <c r="F79" s="99">
        <v>55</v>
      </c>
      <c r="G79" s="102"/>
      <c r="H79" s="223">
        <v>55</v>
      </c>
      <c r="I79" s="99"/>
      <c r="J79" s="99"/>
      <c r="K79" s="99">
        <v>55</v>
      </c>
      <c r="L79" s="239"/>
      <c r="M79" s="223">
        <v>55</v>
      </c>
      <c r="N79" s="99"/>
      <c r="O79" s="99"/>
      <c r="P79" s="99">
        <v>55</v>
      </c>
      <c r="Q79" s="102"/>
    </row>
    <row r="80" spans="1:17" ht="38.25" customHeight="1">
      <c r="A80" s="11" t="s">
        <v>155</v>
      </c>
      <c r="B80" s="222" t="s">
        <v>178</v>
      </c>
      <c r="C80" s="223">
        <v>20</v>
      </c>
      <c r="D80" s="99"/>
      <c r="E80" s="99"/>
      <c r="F80" s="99">
        <v>20</v>
      </c>
      <c r="G80" s="102"/>
      <c r="H80" s="223">
        <v>20</v>
      </c>
      <c r="I80" s="99"/>
      <c r="J80" s="99"/>
      <c r="K80" s="99">
        <v>20</v>
      </c>
      <c r="L80" s="102"/>
      <c r="M80" s="223">
        <v>20</v>
      </c>
      <c r="N80" s="99"/>
      <c r="O80" s="99"/>
      <c r="P80" s="99">
        <v>20</v>
      </c>
      <c r="Q80" s="102"/>
    </row>
    <row r="81" spans="1:17" ht="60.75" customHeight="1">
      <c r="A81" s="14" t="s">
        <v>162</v>
      </c>
      <c r="B81" s="534" t="s">
        <v>122</v>
      </c>
      <c r="C81" s="535">
        <f>C82</f>
        <v>20</v>
      </c>
      <c r="D81" s="146"/>
      <c r="E81" s="146"/>
      <c r="F81" s="146">
        <f>F82</f>
        <v>20</v>
      </c>
      <c r="G81" s="225"/>
      <c r="H81" s="374">
        <f>H82</f>
        <v>20</v>
      </c>
      <c r="I81" s="375"/>
      <c r="J81" s="375"/>
      <c r="K81" s="375">
        <f>K82</f>
        <v>20</v>
      </c>
      <c r="L81" s="295"/>
      <c r="M81" s="374">
        <f>M82</f>
        <v>20</v>
      </c>
      <c r="N81" s="375"/>
      <c r="O81" s="375"/>
      <c r="P81" s="375">
        <f>P82</f>
        <v>20</v>
      </c>
      <c r="Q81" s="225"/>
    </row>
    <row r="82" spans="1:17" ht="95.25" customHeight="1">
      <c r="A82" s="13" t="s">
        <v>135</v>
      </c>
      <c r="B82" s="402" t="s">
        <v>321</v>
      </c>
      <c r="C82" s="403">
        <v>20</v>
      </c>
      <c r="D82" s="170"/>
      <c r="E82" s="170"/>
      <c r="F82" s="170">
        <v>20</v>
      </c>
      <c r="G82" s="251"/>
      <c r="H82" s="403">
        <v>20</v>
      </c>
      <c r="I82" s="170"/>
      <c r="J82" s="170"/>
      <c r="K82" s="170">
        <v>20</v>
      </c>
      <c r="L82" s="251"/>
      <c r="M82" s="403">
        <v>20</v>
      </c>
      <c r="N82" s="170"/>
      <c r="O82" s="170"/>
      <c r="P82" s="170">
        <v>20</v>
      </c>
      <c r="Q82" s="251"/>
    </row>
    <row r="83" spans="1:17" ht="39.75" customHeight="1">
      <c r="A83" s="11" t="s">
        <v>141</v>
      </c>
      <c r="B83" s="232" t="s">
        <v>81</v>
      </c>
      <c r="C83" s="233">
        <f>C84</f>
        <v>200</v>
      </c>
      <c r="D83" s="148"/>
      <c r="E83" s="148"/>
      <c r="F83" s="405">
        <f>F84</f>
        <v>200</v>
      </c>
      <c r="G83" s="263"/>
      <c r="H83" s="233">
        <f>H84</f>
        <v>200</v>
      </c>
      <c r="I83" s="148"/>
      <c r="J83" s="148"/>
      <c r="K83" s="405">
        <f>K84</f>
        <v>200</v>
      </c>
      <c r="L83" s="263"/>
      <c r="M83" s="233">
        <f>M84</f>
        <v>110</v>
      </c>
      <c r="N83" s="148"/>
      <c r="O83" s="148"/>
      <c r="P83" s="405">
        <f>P84</f>
        <v>110</v>
      </c>
      <c r="Q83" s="102"/>
    </row>
    <row r="84" spans="1:17" ht="40.5" customHeight="1" thickBot="1">
      <c r="A84" s="12" t="s">
        <v>136</v>
      </c>
      <c r="B84" s="226" t="s">
        <v>322</v>
      </c>
      <c r="C84" s="335">
        <v>200</v>
      </c>
      <c r="D84" s="153"/>
      <c r="E84" s="153"/>
      <c r="F84" s="153">
        <v>200</v>
      </c>
      <c r="G84" s="240"/>
      <c r="H84" s="274">
        <v>200</v>
      </c>
      <c r="I84" s="275"/>
      <c r="J84" s="275"/>
      <c r="K84" s="275">
        <v>200</v>
      </c>
      <c r="L84" s="240"/>
      <c r="M84" s="274">
        <v>110</v>
      </c>
      <c r="N84" s="275"/>
      <c r="O84" s="275"/>
      <c r="P84" s="275">
        <v>110</v>
      </c>
      <c r="Q84" s="240"/>
    </row>
    <row r="85" spans="1:17" ht="55.5" customHeight="1" thickBot="1">
      <c r="A85" s="404">
        <v>7</v>
      </c>
      <c r="B85" s="142" t="s">
        <v>233</v>
      </c>
      <c r="C85" s="309">
        <f>C86+C88+C90+C93</f>
        <v>38149.04</v>
      </c>
      <c r="D85" s="305">
        <f>D86+D88+D90+D93</f>
        <v>6189.02</v>
      </c>
      <c r="E85" s="305">
        <f>E86+E88+E90+E93</f>
        <v>14886.099999999999</v>
      </c>
      <c r="F85" s="305">
        <f>F86+F88+F90+F93</f>
        <v>17073.92</v>
      </c>
      <c r="G85" s="306"/>
      <c r="H85" s="304">
        <f aca="true" t="shared" si="0" ref="H85:Q85">H86+H88+H90+H93</f>
        <v>77254.967</v>
      </c>
      <c r="I85" s="305">
        <f t="shared" si="0"/>
        <v>3197.15</v>
      </c>
      <c r="J85" s="305">
        <f t="shared" si="0"/>
        <v>12123.3</v>
      </c>
      <c r="K85" s="305">
        <f t="shared" si="0"/>
        <v>17083.557</v>
      </c>
      <c r="L85" s="298">
        <f t="shared" si="0"/>
        <v>44850.96</v>
      </c>
      <c r="M85" s="309">
        <f t="shared" si="0"/>
        <v>38074.727</v>
      </c>
      <c r="N85" s="305">
        <f t="shared" si="0"/>
        <v>6189.02</v>
      </c>
      <c r="O85" s="305">
        <f t="shared" si="0"/>
        <v>14886.099999999999</v>
      </c>
      <c r="P85" s="305">
        <f t="shared" si="0"/>
        <v>16999.607</v>
      </c>
      <c r="Q85" s="306">
        <f t="shared" si="0"/>
        <v>0</v>
      </c>
    </row>
    <row r="86" spans="1:17" ht="45" customHeight="1">
      <c r="A86" s="58" t="s">
        <v>221</v>
      </c>
      <c r="B86" s="500" t="s">
        <v>429</v>
      </c>
      <c r="C86" s="336">
        <f>C87</f>
        <v>24227.28</v>
      </c>
      <c r="D86" s="277">
        <f>D87</f>
        <v>6189.02</v>
      </c>
      <c r="E86" s="277">
        <f>E87</f>
        <v>10815.22</v>
      </c>
      <c r="F86" s="277">
        <f>F87</f>
        <v>7223.04</v>
      </c>
      <c r="G86" s="31"/>
      <c r="H86" s="336">
        <f aca="true" t="shared" si="1" ref="H86:P86">H87</f>
        <v>44767.64</v>
      </c>
      <c r="I86" s="277">
        <f t="shared" si="1"/>
        <v>3197.15</v>
      </c>
      <c r="J86" s="277">
        <f t="shared" si="1"/>
        <v>5533.86</v>
      </c>
      <c r="K86" s="277">
        <f t="shared" si="1"/>
        <v>4717.15</v>
      </c>
      <c r="L86" s="31">
        <f t="shared" si="1"/>
        <v>31319.48</v>
      </c>
      <c r="M86" s="336">
        <f t="shared" si="1"/>
        <v>24156</v>
      </c>
      <c r="N86" s="277">
        <f t="shared" si="1"/>
        <v>6189.02</v>
      </c>
      <c r="O86" s="277">
        <f t="shared" si="1"/>
        <v>10815.22</v>
      </c>
      <c r="P86" s="277">
        <f t="shared" si="1"/>
        <v>7151.76</v>
      </c>
      <c r="Q86" s="31"/>
    </row>
    <row r="87" spans="1:17" ht="39.75" customHeight="1">
      <c r="A87" s="35" t="s">
        <v>165</v>
      </c>
      <c r="B87" s="33" t="s">
        <v>117</v>
      </c>
      <c r="C87" s="248">
        <v>24227.28</v>
      </c>
      <c r="D87" s="34">
        <v>6189.02</v>
      </c>
      <c r="E87" s="34">
        <v>10815.22</v>
      </c>
      <c r="F87" s="34">
        <v>7223.04</v>
      </c>
      <c r="G87" s="249"/>
      <c r="H87" s="101">
        <v>44767.64</v>
      </c>
      <c r="I87" s="99">
        <v>3197.15</v>
      </c>
      <c r="J87" s="99">
        <v>5533.86</v>
      </c>
      <c r="K87" s="99">
        <v>4717.15</v>
      </c>
      <c r="L87" s="102">
        <v>31319.48</v>
      </c>
      <c r="M87" s="134">
        <v>24156</v>
      </c>
      <c r="N87" s="137">
        <v>6189.02</v>
      </c>
      <c r="O87" s="137">
        <v>10815.22</v>
      </c>
      <c r="P87" s="137">
        <v>7151.76</v>
      </c>
      <c r="Q87" s="102"/>
    </row>
    <row r="88" spans="1:17" ht="59.25" customHeight="1">
      <c r="A88" s="40" t="s">
        <v>222</v>
      </c>
      <c r="B88" s="536" t="s">
        <v>430</v>
      </c>
      <c r="C88" s="537">
        <f>C89</f>
        <v>8141.76</v>
      </c>
      <c r="D88" s="517"/>
      <c r="E88" s="517">
        <f>E89</f>
        <v>4070.88</v>
      </c>
      <c r="F88" s="517">
        <f>F89</f>
        <v>4070.88</v>
      </c>
      <c r="G88" s="429"/>
      <c r="H88" s="538">
        <f>H89</f>
        <v>26710.36</v>
      </c>
      <c r="I88" s="517"/>
      <c r="J88" s="517">
        <f>J89</f>
        <v>6589.44</v>
      </c>
      <c r="K88" s="517">
        <f>K89</f>
        <v>6589.44</v>
      </c>
      <c r="L88" s="429">
        <f>L89</f>
        <v>13531.48</v>
      </c>
      <c r="M88" s="538">
        <f>M89</f>
        <v>8141.76</v>
      </c>
      <c r="N88" s="517"/>
      <c r="O88" s="517">
        <f>O89</f>
        <v>4070.88</v>
      </c>
      <c r="P88" s="517">
        <f>P89</f>
        <v>4070.88</v>
      </c>
      <c r="Q88" s="429"/>
    </row>
    <row r="89" spans="1:17" ht="48" customHeight="1">
      <c r="A89" s="35" t="s">
        <v>165</v>
      </c>
      <c r="B89" s="33" t="s">
        <v>116</v>
      </c>
      <c r="C89" s="248">
        <v>8141.76</v>
      </c>
      <c r="D89" s="34"/>
      <c r="E89" s="34">
        <v>4070.88</v>
      </c>
      <c r="F89" s="34">
        <v>4070.88</v>
      </c>
      <c r="G89" s="249"/>
      <c r="H89" s="101">
        <v>26710.36</v>
      </c>
      <c r="I89" s="99"/>
      <c r="J89" s="99">
        <v>6589.44</v>
      </c>
      <c r="K89" s="99">
        <v>6589.44</v>
      </c>
      <c r="L89" s="102">
        <v>13531.48</v>
      </c>
      <c r="M89" s="101">
        <v>8141.76</v>
      </c>
      <c r="N89" s="99"/>
      <c r="O89" s="99">
        <v>4070.88</v>
      </c>
      <c r="P89" s="99">
        <v>4070.88</v>
      </c>
      <c r="Q89" s="102"/>
    </row>
    <row r="90" spans="1:17" ht="38.25" customHeight="1">
      <c r="A90" s="35" t="s">
        <v>223</v>
      </c>
      <c r="B90" s="501" t="s">
        <v>84</v>
      </c>
      <c r="C90" s="132">
        <f>C91+C92</f>
        <v>1766.4</v>
      </c>
      <c r="D90" s="127"/>
      <c r="E90" s="127"/>
      <c r="F90" s="127">
        <f>F91+F92</f>
        <v>1766.4</v>
      </c>
      <c r="G90" s="289"/>
      <c r="H90" s="132">
        <f>H91+H92</f>
        <v>1763.367</v>
      </c>
      <c r="I90" s="127"/>
      <c r="J90" s="127"/>
      <c r="K90" s="127">
        <f>K91+K92</f>
        <v>1763.367</v>
      </c>
      <c r="L90" s="239"/>
      <c r="M90" s="132">
        <f>M91+M92</f>
        <v>1763.367</v>
      </c>
      <c r="N90" s="127"/>
      <c r="O90" s="127"/>
      <c r="P90" s="127">
        <f>P91+P92</f>
        <v>1763.367</v>
      </c>
      <c r="Q90" s="102"/>
    </row>
    <row r="91" spans="1:17" ht="35.25" customHeight="1">
      <c r="A91" s="35" t="s">
        <v>165</v>
      </c>
      <c r="B91" s="222" t="s">
        <v>190</v>
      </c>
      <c r="C91" s="248">
        <v>1500</v>
      </c>
      <c r="D91" s="34"/>
      <c r="E91" s="34"/>
      <c r="F91" s="34">
        <v>1500</v>
      </c>
      <c r="G91" s="249"/>
      <c r="H91" s="248">
        <v>1500</v>
      </c>
      <c r="I91" s="34"/>
      <c r="J91" s="34"/>
      <c r="K91" s="34">
        <v>1500</v>
      </c>
      <c r="L91" s="102"/>
      <c r="M91" s="248">
        <v>1500</v>
      </c>
      <c r="N91" s="34"/>
      <c r="O91" s="34"/>
      <c r="P91" s="34">
        <v>1500</v>
      </c>
      <c r="Q91" s="102"/>
    </row>
    <row r="92" spans="1:17" ht="49.5" customHeight="1">
      <c r="A92" s="35" t="s">
        <v>125</v>
      </c>
      <c r="B92" s="222" t="s">
        <v>362</v>
      </c>
      <c r="C92" s="248">
        <v>266.4</v>
      </c>
      <c r="D92" s="34"/>
      <c r="E92" s="34"/>
      <c r="F92" s="34">
        <v>266.4</v>
      </c>
      <c r="G92" s="249"/>
      <c r="H92" s="439">
        <v>263.367</v>
      </c>
      <c r="I92" s="137"/>
      <c r="J92" s="137"/>
      <c r="K92" s="137">
        <v>263.367</v>
      </c>
      <c r="L92" s="102"/>
      <c r="M92" s="439">
        <v>263.367</v>
      </c>
      <c r="N92" s="137"/>
      <c r="O92" s="137"/>
      <c r="P92" s="137">
        <v>263.367</v>
      </c>
      <c r="Q92" s="102"/>
    </row>
    <row r="93" spans="1:17" ht="59.25" customHeight="1">
      <c r="A93" s="35" t="s">
        <v>346</v>
      </c>
      <c r="B93" s="540" t="s">
        <v>431</v>
      </c>
      <c r="C93" s="541">
        <f>C94</f>
        <v>4013.6</v>
      </c>
      <c r="D93" s="246"/>
      <c r="E93" s="246"/>
      <c r="F93" s="246">
        <f>F94</f>
        <v>4013.6</v>
      </c>
      <c r="G93" s="249"/>
      <c r="H93" s="247">
        <f>H94</f>
        <v>4013.6</v>
      </c>
      <c r="I93" s="246"/>
      <c r="J93" s="246"/>
      <c r="K93" s="246">
        <f>K94</f>
        <v>4013.6</v>
      </c>
      <c r="L93" s="102"/>
      <c r="M93" s="247">
        <f>M94</f>
        <v>4013.6</v>
      </c>
      <c r="N93" s="246"/>
      <c r="O93" s="246"/>
      <c r="P93" s="246">
        <f>P94</f>
        <v>4013.6</v>
      </c>
      <c r="Q93" s="102"/>
    </row>
    <row r="94" spans="1:17" ht="38.25" customHeight="1" thickBot="1">
      <c r="A94" s="440" t="s">
        <v>165</v>
      </c>
      <c r="B94" s="441" t="s">
        <v>400</v>
      </c>
      <c r="C94" s="492">
        <v>4013.6</v>
      </c>
      <c r="D94" s="491"/>
      <c r="E94" s="491"/>
      <c r="F94" s="491">
        <v>4013.6</v>
      </c>
      <c r="G94" s="252"/>
      <c r="H94" s="442">
        <v>4013.6</v>
      </c>
      <c r="I94" s="337"/>
      <c r="J94" s="337"/>
      <c r="K94" s="337">
        <v>4013.6</v>
      </c>
      <c r="L94" s="237"/>
      <c r="M94" s="442">
        <v>4013.6</v>
      </c>
      <c r="N94" s="337"/>
      <c r="O94" s="337"/>
      <c r="P94" s="337">
        <v>4013.6</v>
      </c>
      <c r="Q94" s="228"/>
    </row>
    <row r="95" spans="1:17" ht="53.25" customHeight="1" thickBot="1">
      <c r="A95" s="57" t="s">
        <v>134</v>
      </c>
      <c r="B95" s="502" t="s">
        <v>228</v>
      </c>
      <c r="C95" s="285">
        <f>C96+C105+C116</f>
        <v>19631.742</v>
      </c>
      <c r="D95" s="283">
        <f>D96+D105+D116</f>
        <v>2701.948</v>
      </c>
      <c r="E95" s="283">
        <f>E96+E105+E116</f>
        <v>0</v>
      </c>
      <c r="F95" s="283">
        <f>F96+F105+F116</f>
        <v>16929.793999999998</v>
      </c>
      <c r="G95" s="493"/>
      <c r="H95" s="285">
        <f>H96+H105+H116</f>
        <v>17706.5</v>
      </c>
      <c r="I95" s="283">
        <f>I96+I105+I116</f>
        <v>2593.529</v>
      </c>
      <c r="J95" s="283">
        <f>J96+J105+J116</f>
        <v>0</v>
      </c>
      <c r="K95" s="283">
        <f>K96+K105+K116</f>
        <v>15112.971</v>
      </c>
      <c r="L95" s="373"/>
      <c r="M95" s="285">
        <f>M96+M105+M116</f>
        <v>17706.5</v>
      </c>
      <c r="N95" s="283">
        <f>N96+N105+N116</f>
        <v>2593.529</v>
      </c>
      <c r="O95" s="283">
        <f>O96+O105+O116</f>
        <v>0</v>
      </c>
      <c r="P95" s="283">
        <f>P96+P105+P116</f>
        <v>15112.971</v>
      </c>
      <c r="Q95" s="257"/>
    </row>
    <row r="96" spans="1:17" ht="27" customHeight="1">
      <c r="A96" s="96" t="s">
        <v>234</v>
      </c>
      <c r="B96" s="451" t="s">
        <v>235</v>
      </c>
      <c r="C96" s="391">
        <f>C97</f>
        <v>3024.785</v>
      </c>
      <c r="D96" s="356"/>
      <c r="E96" s="356"/>
      <c r="F96" s="372">
        <f>F97</f>
        <v>3024.785</v>
      </c>
      <c r="G96" s="264"/>
      <c r="H96" s="397">
        <f>H97</f>
        <v>3024.7839999999997</v>
      </c>
      <c r="I96" s="356"/>
      <c r="J96" s="356"/>
      <c r="K96" s="372">
        <f>K97</f>
        <v>3024.7839999999997</v>
      </c>
      <c r="L96" s="264"/>
      <c r="M96" s="368">
        <f>M97</f>
        <v>3024.7839999999997</v>
      </c>
      <c r="N96" s="365"/>
      <c r="O96" s="365"/>
      <c r="P96" s="366">
        <f>P97</f>
        <v>3024.7839999999997</v>
      </c>
      <c r="Q96" s="367"/>
    </row>
    <row r="97" spans="1:17" ht="17.25" customHeight="1" thickBot="1">
      <c r="A97" s="559" t="s">
        <v>165</v>
      </c>
      <c r="B97" s="627" t="s">
        <v>129</v>
      </c>
      <c r="C97" s="560">
        <f>C98+C100+C103</f>
        <v>3024.785</v>
      </c>
      <c r="D97" s="561"/>
      <c r="E97" s="561"/>
      <c r="F97" s="561">
        <f>F98+F100+F103</f>
        <v>3024.785</v>
      </c>
      <c r="G97" s="562"/>
      <c r="H97" s="560">
        <f>H98+H100+H103</f>
        <v>3024.7839999999997</v>
      </c>
      <c r="I97" s="561"/>
      <c r="J97" s="561"/>
      <c r="K97" s="561">
        <f>K98+K100+K103</f>
        <v>3024.7839999999997</v>
      </c>
      <c r="L97" s="562"/>
      <c r="M97" s="560">
        <f>M98+M100+M103</f>
        <v>3024.7839999999997</v>
      </c>
      <c r="N97" s="561"/>
      <c r="O97" s="561"/>
      <c r="P97" s="561">
        <f>P98+P100+P103</f>
        <v>3024.7839999999997</v>
      </c>
      <c r="Q97" s="562"/>
    </row>
    <row r="98" spans="1:17" ht="14.25" customHeight="1">
      <c r="A98" s="40" t="s">
        <v>166</v>
      </c>
      <c r="B98" s="259" t="s">
        <v>435</v>
      </c>
      <c r="C98" s="545">
        <f>C99</f>
        <v>176.385</v>
      </c>
      <c r="D98" s="543"/>
      <c r="E98" s="543"/>
      <c r="F98" s="543">
        <f>F99</f>
        <v>176.385</v>
      </c>
      <c r="G98" s="130"/>
      <c r="H98" s="545">
        <f>H99</f>
        <v>176.385</v>
      </c>
      <c r="I98" s="543"/>
      <c r="J98" s="543"/>
      <c r="K98" s="543">
        <f>K99</f>
        <v>176.385</v>
      </c>
      <c r="L98" s="558"/>
      <c r="M98" s="545">
        <f>M99</f>
        <v>176.385</v>
      </c>
      <c r="N98" s="543"/>
      <c r="O98" s="543"/>
      <c r="P98" s="543">
        <f>P99</f>
        <v>176.385</v>
      </c>
      <c r="Q98" s="130"/>
    </row>
    <row r="99" spans="1:17" ht="48" customHeight="1">
      <c r="A99" s="35" t="s">
        <v>436</v>
      </c>
      <c r="B99" s="258" t="s">
        <v>76</v>
      </c>
      <c r="C99" s="65">
        <v>176.385</v>
      </c>
      <c r="D99" s="28"/>
      <c r="E99" s="88"/>
      <c r="F99" s="28">
        <v>176.385</v>
      </c>
      <c r="G99" s="130"/>
      <c r="H99" s="65">
        <v>176.385</v>
      </c>
      <c r="I99" s="28"/>
      <c r="J99" s="88"/>
      <c r="K99" s="28">
        <v>176.385</v>
      </c>
      <c r="L99" s="130"/>
      <c r="M99" s="65">
        <v>176.385</v>
      </c>
      <c r="N99" s="28"/>
      <c r="O99" s="88"/>
      <c r="P99" s="28">
        <v>176.385</v>
      </c>
      <c r="Q99" s="130"/>
    </row>
    <row r="100" spans="1:17" ht="16.5" customHeight="1">
      <c r="A100" s="35" t="s">
        <v>167</v>
      </c>
      <c r="B100" s="259" t="s">
        <v>439</v>
      </c>
      <c r="C100" s="129">
        <f>C101+C102</f>
        <v>2818.4</v>
      </c>
      <c r="D100" s="27"/>
      <c r="E100" s="27"/>
      <c r="F100" s="51">
        <f>F101+F102</f>
        <v>2818.4</v>
      </c>
      <c r="G100" s="130"/>
      <c r="H100" s="78">
        <f>H101+H102</f>
        <v>2818.399</v>
      </c>
      <c r="I100" s="27"/>
      <c r="J100" s="27"/>
      <c r="K100" s="51">
        <f>K101+K102</f>
        <v>2818.399</v>
      </c>
      <c r="L100" s="293"/>
      <c r="M100" s="78">
        <f>M101+M102</f>
        <v>2818.399</v>
      </c>
      <c r="N100" s="27"/>
      <c r="O100" s="27"/>
      <c r="P100" s="51">
        <f>P101+P102</f>
        <v>2818.399</v>
      </c>
      <c r="Q100" s="130"/>
    </row>
    <row r="101" spans="1:17" ht="26.25" customHeight="1">
      <c r="A101" s="35" t="s">
        <v>108</v>
      </c>
      <c r="B101" s="258" t="s">
        <v>5</v>
      </c>
      <c r="C101" s="123">
        <v>2423.4</v>
      </c>
      <c r="D101" s="28"/>
      <c r="E101" s="28"/>
      <c r="F101" s="87">
        <v>2423.4</v>
      </c>
      <c r="G101" s="130"/>
      <c r="H101" s="126">
        <v>2423.399</v>
      </c>
      <c r="I101" s="292"/>
      <c r="J101" s="292"/>
      <c r="K101" s="452">
        <v>2423.399</v>
      </c>
      <c r="L101" s="293"/>
      <c r="M101" s="126">
        <v>2423.399</v>
      </c>
      <c r="N101" s="292"/>
      <c r="O101" s="292"/>
      <c r="P101" s="452">
        <v>2423.399</v>
      </c>
      <c r="Q101" s="130"/>
    </row>
    <row r="102" spans="1:17" ht="27.75" customHeight="1">
      <c r="A102" s="35" t="s">
        <v>100</v>
      </c>
      <c r="B102" s="258" t="s">
        <v>77</v>
      </c>
      <c r="C102" s="123">
        <v>395</v>
      </c>
      <c r="D102" s="28"/>
      <c r="E102" s="88"/>
      <c r="F102" s="28">
        <v>395</v>
      </c>
      <c r="G102" s="130"/>
      <c r="H102" s="123">
        <v>395</v>
      </c>
      <c r="I102" s="28"/>
      <c r="J102" s="88"/>
      <c r="K102" s="28">
        <v>395</v>
      </c>
      <c r="L102" s="260"/>
      <c r="M102" s="123">
        <v>395</v>
      </c>
      <c r="N102" s="28"/>
      <c r="O102" s="88"/>
      <c r="P102" s="28">
        <v>395</v>
      </c>
      <c r="Q102" s="130"/>
    </row>
    <row r="103" spans="1:17" ht="12.75" customHeight="1">
      <c r="A103" s="35" t="s">
        <v>126</v>
      </c>
      <c r="B103" s="259" t="s">
        <v>437</v>
      </c>
      <c r="C103" s="129">
        <f>C104</f>
        <v>30</v>
      </c>
      <c r="D103" s="27"/>
      <c r="E103" s="107"/>
      <c r="F103" s="117">
        <f>F104</f>
        <v>30</v>
      </c>
      <c r="G103" s="130"/>
      <c r="H103" s="129">
        <f>H104</f>
        <v>30</v>
      </c>
      <c r="I103" s="27"/>
      <c r="J103" s="107"/>
      <c r="K103" s="117">
        <f>K104</f>
        <v>30</v>
      </c>
      <c r="L103" s="260"/>
      <c r="M103" s="129">
        <f>M104</f>
        <v>30</v>
      </c>
      <c r="N103" s="27"/>
      <c r="O103" s="107"/>
      <c r="P103" s="117">
        <f>P104</f>
        <v>30</v>
      </c>
      <c r="Q103" s="130"/>
    </row>
    <row r="104" spans="1:17" ht="34.5" customHeight="1">
      <c r="A104" s="35" t="s">
        <v>438</v>
      </c>
      <c r="B104" s="33" t="s">
        <v>78</v>
      </c>
      <c r="C104" s="123">
        <v>30</v>
      </c>
      <c r="D104" s="28"/>
      <c r="E104" s="28"/>
      <c r="F104" s="87">
        <v>30</v>
      </c>
      <c r="G104" s="265"/>
      <c r="H104" s="123">
        <v>30</v>
      </c>
      <c r="I104" s="28"/>
      <c r="J104" s="28"/>
      <c r="K104" s="87">
        <v>30</v>
      </c>
      <c r="L104" s="249"/>
      <c r="M104" s="123">
        <v>30</v>
      </c>
      <c r="N104" s="28"/>
      <c r="O104" s="28"/>
      <c r="P104" s="87">
        <v>30</v>
      </c>
      <c r="Q104" s="265"/>
    </row>
    <row r="105" spans="1:17" ht="39.75" customHeight="1">
      <c r="A105" s="83" t="s">
        <v>237</v>
      </c>
      <c r="B105" s="454" t="s">
        <v>236</v>
      </c>
      <c r="C105" s="391">
        <f>C106+C110+C112</f>
        <v>2288.077</v>
      </c>
      <c r="D105" s="356"/>
      <c r="E105" s="435"/>
      <c r="F105" s="436">
        <f>F106+F110+F112</f>
        <v>2288.077</v>
      </c>
      <c r="G105" s="264"/>
      <c r="H105" s="391">
        <f>H106+H110+H112</f>
        <v>2287.622</v>
      </c>
      <c r="I105" s="356"/>
      <c r="J105" s="435"/>
      <c r="K105" s="436">
        <f>K106+K110+K112</f>
        <v>2287.622</v>
      </c>
      <c r="L105" s="264"/>
      <c r="M105" s="391">
        <f>M106+M110+M112</f>
        <v>2287.622</v>
      </c>
      <c r="N105" s="356"/>
      <c r="O105" s="435"/>
      <c r="P105" s="436">
        <f>P106+P110+P112</f>
        <v>2287.622</v>
      </c>
      <c r="Q105" s="264"/>
    </row>
    <row r="106" spans="1:17" ht="27" customHeight="1">
      <c r="A106" s="77" t="s">
        <v>165</v>
      </c>
      <c r="B106" s="624" t="s">
        <v>92</v>
      </c>
      <c r="C106" s="503">
        <f>C107+C108+C109</f>
        <v>920.808</v>
      </c>
      <c r="D106" s="504"/>
      <c r="E106" s="504"/>
      <c r="F106" s="504">
        <f>F107+F108+F109</f>
        <v>920.808</v>
      </c>
      <c r="G106" s="70"/>
      <c r="H106" s="443">
        <f>H107+H108+H109</f>
        <v>920.723</v>
      </c>
      <c r="I106" s="27"/>
      <c r="J106" s="27"/>
      <c r="K106" s="27">
        <f>K107+K108+K109</f>
        <v>920.723</v>
      </c>
      <c r="L106" s="263"/>
      <c r="M106" s="443">
        <f>M107+M108+M109</f>
        <v>920.723</v>
      </c>
      <c r="N106" s="27"/>
      <c r="O106" s="27"/>
      <c r="P106" s="27">
        <f>P107+P108+P109</f>
        <v>920.723</v>
      </c>
      <c r="Q106" s="265"/>
    </row>
    <row r="107" spans="1:17" ht="16.5" customHeight="1">
      <c r="A107" s="77" t="s">
        <v>166</v>
      </c>
      <c r="B107" s="80" t="s">
        <v>114</v>
      </c>
      <c r="C107" s="65">
        <v>494.272</v>
      </c>
      <c r="D107" s="27"/>
      <c r="E107" s="27"/>
      <c r="F107" s="28">
        <v>494.272</v>
      </c>
      <c r="G107" s="249"/>
      <c r="H107" s="134">
        <v>494.187</v>
      </c>
      <c r="I107" s="137"/>
      <c r="J107" s="137"/>
      <c r="K107" s="137">
        <v>494.187</v>
      </c>
      <c r="L107" s="102"/>
      <c r="M107" s="134">
        <v>494.187</v>
      </c>
      <c r="N107" s="137"/>
      <c r="O107" s="137"/>
      <c r="P107" s="137">
        <v>494.187</v>
      </c>
      <c r="Q107" s="265"/>
    </row>
    <row r="108" spans="1:17" ht="26.25" customHeight="1">
      <c r="A108" s="422" t="s">
        <v>167</v>
      </c>
      <c r="B108" s="437" t="s">
        <v>115</v>
      </c>
      <c r="C108" s="490">
        <v>251.819</v>
      </c>
      <c r="D108" s="356"/>
      <c r="E108" s="356"/>
      <c r="F108" s="438">
        <v>251.819</v>
      </c>
      <c r="G108" s="252"/>
      <c r="H108" s="490">
        <v>251.819</v>
      </c>
      <c r="I108" s="356"/>
      <c r="J108" s="356"/>
      <c r="K108" s="438">
        <v>251.819</v>
      </c>
      <c r="L108" s="267"/>
      <c r="M108" s="490">
        <v>251.819</v>
      </c>
      <c r="N108" s="356"/>
      <c r="O108" s="356"/>
      <c r="P108" s="438">
        <v>251.819</v>
      </c>
      <c r="Q108" s="264"/>
    </row>
    <row r="109" spans="1:17" ht="15.75" customHeight="1">
      <c r="A109" s="77" t="s">
        <v>126</v>
      </c>
      <c r="B109" s="80" t="s">
        <v>188</v>
      </c>
      <c r="C109" s="65">
        <v>174.717</v>
      </c>
      <c r="D109" s="27"/>
      <c r="E109" s="27"/>
      <c r="F109" s="28">
        <v>174.717</v>
      </c>
      <c r="G109" s="249"/>
      <c r="H109" s="65">
        <v>174.717</v>
      </c>
      <c r="I109" s="27"/>
      <c r="J109" s="27"/>
      <c r="K109" s="28">
        <v>174.717</v>
      </c>
      <c r="L109" s="239"/>
      <c r="M109" s="65">
        <v>174.717</v>
      </c>
      <c r="N109" s="27"/>
      <c r="O109" s="27"/>
      <c r="P109" s="28">
        <v>174.717</v>
      </c>
      <c r="Q109" s="265"/>
    </row>
    <row r="110" spans="1:17" ht="25.5" customHeight="1">
      <c r="A110" s="77" t="s">
        <v>125</v>
      </c>
      <c r="B110" s="625" t="s">
        <v>398</v>
      </c>
      <c r="C110" s="505">
        <f>C111</f>
        <v>617.269</v>
      </c>
      <c r="D110" s="27"/>
      <c r="E110" s="27"/>
      <c r="F110" s="28">
        <f>F111</f>
        <v>617.269</v>
      </c>
      <c r="G110" s="249"/>
      <c r="H110" s="65">
        <f>H111</f>
        <v>617.269</v>
      </c>
      <c r="I110" s="27"/>
      <c r="J110" s="27"/>
      <c r="K110" s="28">
        <f>K111</f>
        <v>617.269</v>
      </c>
      <c r="L110" s="102"/>
      <c r="M110" s="65">
        <f>M111</f>
        <v>617.269</v>
      </c>
      <c r="N110" s="27"/>
      <c r="O110" s="27"/>
      <c r="P110" s="28">
        <f>P111</f>
        <v>617.269</v>
      </c>
      <c r="Q110" s="265"/>
    </row>
    <row r="111" spans="1:17" ht="36.75" customHeight="1">
      <c r="A111" s="77" t="s">
        <v>143</v>
      </c>
      <c r="B111" s="80" t="s">
        <v>399</v>
      </c>
      <c r="C111" s="505">
        <v>617.269</v>
      </c>
      <c r="D111" s="27"/>
      <c r="E111" s="27"/>
      <c r="F111" s="28">
        <v>617.269</v>
      </c>
      <c r="G111" s="249"/>
      <c r="H111" s="505">
        <v>617.269</v>
      </c>
      <c r="I111" s="27"/>
      <c r="J111" s="27"/>
      <c r="K111" s="28">
        <v>617.269</v>
      </c>
      <c r="L111" s="102"/>
      <c r="M111" s="505">
        <v>617.269</v>
      </c>
      <c r="N111" s="27"/>
      <c r="O111" s="27"/>
      <c r="P111" s="28">
        <v>617.269</v>
      </c>
      <c r="Q111" s="265"/>
    </row>
    <row r="112" spans="1:17" ht="25.5" customHeight="1">
      <c r="A112" s="422" t="s">
        <v>162</v>
      </c>
      <c r="B112" s="626" t="s">
        <v>139</v>
      </c>
      <c r="C112" s="542">
        <f>C113+C114+C115</f>
        <v>750</v>
      </c>
      <c r="D112" s="543"/>
      <c r="E112" s="543"/>
      <c r="F112" s="544">
        <f>F113+F114+F115</f>
        <v>750</v>
      </c>
      <c r="G112" s="260"/>
      <c r="H112" s="545">
        <f>H113+H114+H115</f>
        <v>749.63</v>
      </c>
      <c r="I112" s="543"/>
      <c r="J112" s="543"/>
      <c r="K112" s="543">
        <f>K113+K114+K115</f>
        <v>749.63</v>
      </c>
      <c r="L112" s="295"/>
      <c r="M112" s="545">
        <f>M113+M114+M115</f>
        <v>749.63</v>
      </c>
      <c r="N112" s="543"/>
      <c r="O112" s="543"/>
      <c r="P112" s="543">
        <f>P113+P114+P115</f>
        <v>749.63</v>
      </c>
      <c r="Q112" s="130"/>
    </row>
    <row r="113" spans="1:17" ht="49.5" customHeight="1">
      <c r="A113" s="77" t="s">
        <v>135</v>
      </c>
      <c r="B113" s="80" t="s">
        <v>324</v>
      </c>
      <c r="C113" s="123">
        <v>200</v>
      </c>
      <c r="D113" s="27"/>
      <c r="E113" s="27"/>
      <c r="F113" s="28">
        <v>200</v>
      </c>
      <c r="G113" s="249"/>
      <c r="H113" s="134">
        <v>199.73</v>
      </c>
      <c r="I113" s="137"/>
      <c r="J113" s="137"/>
      <c r="K113" s="137">
        <v>199.73</v>
      </c>
      <c r="L113" s="102"/>
      <c r="M113" s="134">
        <v>199.73</v>
      </c>
      <c r="N113" s="137"/>
      <c r="O113" s="137"/>
      <c r="P113" s="137">
        <v>199.73</v>
      </c>
      <c r="Q113" s="265"/>
    </row>
    <row r="114" spans="1:17" ht="36.75" customHeight="1">
      <c r="A114" s="77" t="s">
        <v>17</v>
      </c>
      <c r="B114" s="80" t="s">
        <v>325</v>
      </c>
      <c r="C114" s="123">
        <v>500</v>
      </c>
      <c r="D114" s="27"/>
      <c r="E114" s="27"/>
      <c r="F114" s="28">
        <v>500</v>
      </c>
      <c r="G114" s="249"/>
      <c r="H114" s="101">
        <v>499.9</v>
      </c>
      <c r="I114" s="99"/>
      <c r="J114" s="99"/>
      <c r="K114" s="99">
        <v>499.9</v>
      </c>
      <c r="L114" s="102"/>
      <c r="M114" s="101">
        <v>499.9</v>
      </c>
      <c r="N114" s="99"/>
      <c r="O114" s="99"/>
      <c r="P114" s="99">
        <v>499.9</v>
      </c>
      <c r="Q114" s="265"/>
    </row>
    <row r="115" spans="1:17" ht="45.75" customHeight="1" thickBot="1">
      <c r="A115" s="563" t="s">
        <v>48</v>
      </c>
      <c r="B115" s="564" t="s">
        <v>326</v>
      </c>
      <c r="C115" s="628">
        <v>50</v>
      </c>
      <c r="D115" s="561"/>
      <c r="E115" s="561"/>
      <c r="F115" s="629">
        <v>50</v>
      </c>
      <c r="G115" s="273"/>
      <c r="H115" s="176">
        <v>50</v>
      </c>
      <c r="I115" s="153"/>
      <c r="J115" s="153"/>
      <c r="K115" s="153">
        <v>50</v>
      </c>
      <c r="L115" s="240"/>
      <c r="M115" s="176">
        <v>50</v>
      </c>
      <c r="N115" s="153"/>
      <c r="O115" s="153"/>
      <c r="P115" s="153">
        <v>50</v>
      </c>
      <c r="Q115" s="562"/>
    </row>
    <row r="116" spans="1:17" ht="42.75" customHeight="1">
      <c r="A116" s="422" t="s">
        <v>238</v>
      </c>
      <c r="B116" s="596" t="s">
        <v>239</v>
      </c>
      <c r="C116" s="610">
        <f>C117</f>
        <v>14318.88</v>
      </c>
      <c r="D116" s="611">
        <f>D117</f>
        <v>2701.948</v>
      </c>
      <c r="E116" s="611"/>
      <c r="F116" s="611">
        <f>F117</f>
        <v>11616.931999999999</v>
      </c>
      <c r="G116" s="612"/>
      <c r="H116" s="605">
        <f>H117</f>
        <v>12394.094000000001</v>
      </c>
      <c r="I116" s="543">
        <f>I117</f>
        <v>2593.529</v>
      </c>
      <c r="J116" s="543"/>
      <c r="K116" s="543">
        <f>K117</f>
        <v>9800.565</v>
      </c>
      <c r="L116" s="225"/>
      <c r="M116" s="545">
        <f>M117</f>
        <v>12394.094000000001</v>
      </c>
      <c r="N116" s="543">
        <f>N117</f>
        <v>2593.529</v>
      </c>
      <c r="O116" s="543"/>
      <c r="P116" s="543">
        <f>P117</f>
        <v>9800.565</v>
      </c>
      <c r="Q116" s="130"/>
    </row>
    <row r="117" spans="1:17" ht="15" customHeight="1">
      <c r="A117" s="77" t="s">
        <v>165</v>
      </c>
      <c r="B117" s="597" t="s">
        <v>130</v>
      </c>
      <c r="C117" s="485">
        <f>SUM(C118:C143)</f>
        <v>14318.88</v>
      </c>
      <c r="D117" s="486">
        <f>SUM(D118:D143)</f>
        <v>2701.948</v>
      </c>
      <c r="E117" s="487"/>
      <c r="F117" s="486">
        <f>SUM(F118:F143)</f>
        <v>11616.931999999999</v>
      </c>
      <c r="G117" s="488"/>
      <c r="H117" s="606">
        <f>SUM(H118:H143)</f>
        <v>12394.094000000001</v>
      </c>
      <c r="I117" s="486">
        <f>SUM(I118:I143)</f>
        <v>2593.529</v>
      </c>
      <c r="J117" s="487"/>
      <c r="K117" s="486">
        <f>SUM(K118:K143)</f>
        <v>9800.565</v>
      </c>
      <c r="L117" s="489"/>
      <c r="M117" s="485">
        <f>SUM(M118:M143)</f>
        <v>12394.094000000001</v>
      </c>
      <c r="N117" s="486">
        <f>SUM(N118:N143)</f>
        <v>2593.529</v>
      </c>
      <c r="O117" s="487"/>
      <c r="P117" s="486">
        <f>SUM(P118:P143)</f>
        <v>9800.565</v>
      </c>
      <c r="Q117" s="102"/>
    </row>
    <row r="118" spans="1:17" ht="49.5" customHeight="1">
      <c r="A118" s="422" t="s">
        <v>166</v>
      </c>
      <c r="B118" s="598" t="s">
        <v>411</v>
      </c>
      <c r="C118" s="318">
        <v>1609.5</v>
      </c>
      <c r="D118" s="272"/>
      <c r="E118" s="272"/>
      <c r="F118" s="137">
        <v>1609.5</v>
      </c>
      <c r="G118" s="613"/>
      <c r="H118" s="607">
        <v>1609.499</v>
      </c>
      <c r="I118" s="424"/>
      <c r="J118" s="272"/>
      <c r="K118" s="272">
        <v>1609.499</v>
      </c>
      <c r="L118" s="295"/>
      <c r="M118" s="318">
        <v>1609.499</v>
      </c>
      <c r="N118" s="424"/>
      <c r="O118" s="272"/>
      <c r="P118" s="272">
        <v>1609.499</v>
      </c>
      <c r="Q118" s="295"/>
    </row>
    <row r="119" spans="1:17" ht="27.75" customHeight="1">
      <c r="A119" s="644" t="s">
        <v>167</v>
      </c>
      <c r="B119" s="599" t="s">
        <v>287</v>
      </c>
      <c r="C119" s="135">
        <v>402</v>
      </c>
      <c r="D119" s="253"/>
      <c r="E119" s="253"/>
      <c r="F119" s="137">
        <v>402</v>
      </c>
      <c r="G119" s="614"/>
      <c r="H119" s="608">
        <v>402</v>
      </c>
      <c r="I119" s="253"/>
      <c r="J119" s="253"/>
      <c r="K119" s="137">
        <v>402</v>
      </c>
      <c r="L119" s="480"/>
      <c r="M119" s="135">
        <v>402</v>
      </c>
      <c r="N119" s="253"/>
      <c r="O119" s="253"/>
      <c r="P119" s="137">
        <v>402</v>
      </c>
      <c r="Q119" s="480"/>
    </row>
    <row r="120" spans="1:17" ht="24.75" customHeight="1">
      <c r="A120" s="645"/>
      <c r="B120" s="600" t="s">
        <v>87</v>
      </c>
      <c r="C120" s="134">
        <v>586</v>
      </c>
      <c r="D120" s="137"/>
      <c r="E120" s="137"/>
      <c r="F120" s="137">
        <v>586</v>
      </c>
      <c r="G120" s="615"/>
      <c r="H120" s="378">
        <v>496.157</v>
      </c>
      <c r="I120" s="137"/>
      <c r="J120" s="137"/>
      <c r="K120" s="137">
        <v>496.157</v>
      </c>
      <c r="L120" s="239"/>
      <c r="M120" s="134">
        <v>496.157</v>
      </c>
      <c r="N120" s="137"/>
      <c r="O120" s="137"/>
      <c r="P120" s="137">
        <v>496.157</v>
      </c>
      <c r="Q120" s="480"/>
    </row>
    <row r="121" spans="1:17" ht="28.5" customHeight="1">
      <c r="A121" s="77" t="s">
        <v>126</v>
      </c>
      <c r="B121" s="600" t="s">
        <v>85</v>
      </c>
      <c r="C121" s="134">
        <v>667</v>
      </c>
      <c r="D121" s="137"/>
      <c r="E121" s="137"/>
      <c r="F121" s="137">
        <v>667</v>
      </c>
      <c r="G121" s="615"/>
      <c r="H121" s="378">
        <v>667</v>
      </c>
      <c r="I121" s="137"/>
      <c r="J121" s="137"/>
      <c r="K121" s="137">
        <v>667</v>
      </c>
      <c r="L121" s="239"/>
      <c r="M121" s="134">
        <v>667</v>
      </c>
      <c r="N121" s="137"/>
      <c r="O121" s="137"/>
      <c r="P121" s="137">
        <v>667</v>
      </c>
      <c r="Q121" s="102"/>
    </row>
    <row r="122" spans="1:17" ht="48" customHeight="1">
      <c r="A122" s="422" t="s">
        <v>137</v>
      </c>
      <c r="B122" s="600" t="s">
        <v>86</v>
      </c>
      <c r="C122" s="135">
        <v>3980</v>
      </c>
      <c r="D122" s="253"/>
      <c r="E122" s="253"/>
      <c r="F122" s="272">
        <v>3980</v>
      </c>
      <c r="G122" s="614"/>
      <c r="H122" s="608">
        <v>2388</v>
      </c>
      <c r="I122" s="253"/>
      <c r="J122" s="254"/>
      <c r="K122" s="272">
        <v>2388</v>
      </c>
      <c r="L122" s="267"/>
      <c r="M122" s="135">
        <v>2388</v>
      </c>
      <c r="N122" s="253"/>
      <c r="O122" s="254"/>
      <c r="P122" s="272">
        <v>2388</v>
      </c>
      <c r="Q122" s="237"/>
    </row>
    <row r="123" spans="1:17" ht="24.75" customHeight="1">
      <c r="A123" s="77" t="s">
        <v>179</v>
      </c>
      <c r="B123" s="598" t="s">
        <v>103</v>
      </c>
      <c r="C123" s="134">
        <v>1533.532</v>
      </c>
      <c r="D123" s="137"/>
      <c r="E123" s="137"/>
      <c r="F123" s="137">
        <v>1533.532</v>
      </c>
      <c r="G123" s="615"/>
      <c r="H123" s="378">
        <v>1533.532</v>
      </c>
      <c r="I123" s="137"/>
      <c r="J123" s="137"/>
      <c r="K123" s="137">
        <v>1533.532</v>
      </c>
      <c r="L123" s="478"/>
      <c r="M123" s="134">
        <v>1533.532</v>
      </c>
      <c r="N123" s="137"/>
      <c r="O123" s="137"/>
      <c r="P123" s="137">
        <v>1533.532</v>
      </c>
      <c r="Q123" s="479"/>
    </row>
    <row r="124" spans="1:17" ht="27" customHeight="1">
      <c r="A124" s="77" t="s">
        <v>371</v>
      </c>
      <c r="B124" s="600" t="s">
        <v>88</v>
      </c>
      <c r="C124" s="134">
        <v>2324</v>
      </c>
      <c r="D124" s="137"/>
      <c r="E124" s="137"/>
      <c r="F124" s="137">
        <v>2324</v>
      </c>
      <c r="G124" s="615"/>
      <c r="H124" s="378">
        <v>2323.37</v>
      </c>
      <c r="I124" s="137"/>
      <c r="J124" s="137"/>
      <c r="K124" s="137">
        <v>2323.37</v>
      </c>
      <c r="L124" s="239"/>
      <c r="M124" s="134">
        <v>2323.37</v>
      </c>
      <c r="N124" s="137"/>
      <c r="O124" s="137"/>
      <c r="P124" s="137">
        <v>2323.37</v>
      </c>
      <c r="Q124" s="102"/>
    </row>
    <row r="125" spans="1:17" ht="36.75" customHeight="1">
      <c r="A125" s="422" t="s">
        <v>372</v>
      </c>
      <c r="B125" s="601" t="s">
        <v>412</v>
      </c>
      <c r="C125" s="318">
        <v>415</v>
      </c>
      <c r="D125" s="272"/>
      <c r="E125" s="272"/>
      <c r="F125" s="272">
        <v>415</v>
      </c>
      <c r="G125" s="613"/>
      <c r="H125" s="607">
        <v>281.107</v>
      </c>
      <c r="I125" s="272"/>
      <c r="J125" s="272"/>
      <c r="K125" s="272">
        <v>281.107</v>
      </c>
      <c r="L125" s="295"/>
      <c r="M125" s="318">
        <v>281.107</v>
      </c>
      <c r="N125" s="272"/>
      <c r="O125" s="272"/>
      <c r="P125" s="272">
        <v>281.107</v>
      </c>
      <c r="Q125" s="225"/>
    </row>
    <row r="126" spans="1:17" ht="36" customHeight="1">
      <c r="A126" s="77" t="s">
        <v>373</v>
      </c>
      <c r="B126" s="602" t="s">
        <v>413</v>
      </c>
      <c r="C126" s="136">
        <v>410.3</v>
      </c>
      <c r="D126" s="137">
        <v>410.3</v>
      </c>
      <c r="E126" s="138"/>
      <c r="F126" s="137"/>
      <c r="G126" s="616"/>
      <c r="H126" s="378">
        <v>409</v>
      </c>
      <c r="I126" s="137">
        <v>409</v>
      </c>
      <c r="J126" s="138"/>
      <c r="K126" s="137"/>
      <c r="L126" s="481"/>
      <c r="M126" s="137">
        <v>409</v>
      </c>
      <c r="N126" s="137">
        <v>409</v>
      </c>
      <c r="O126" s="138"/>
      <c r="P126" s="137"/>
      <c r="Q126" s="482"/>
    </row>
    <row r="127" spans="1:17" ht="25.5" customHeight="1">
      <c r="A127" s="77" t="s">
        <v>374</v>
      </c>
      <c r="B127" s="602" t="s">
        <v>415</v>
      </c>
      <c r="C127" s="136">
        <v>100</v>
      </c>
      <c r="D127" s="137">
        <v>100</v>
      </c>
      <c r="E127" s="138"/>
      <c r="F127" s="137"/>
      <c r="G127" s="617"/>
      <c r="H127" s="378">
        <v>99.999</v>
      </c>
      <c r="I127" s="137">
        <v>99.999</v>
      </c>
      <c r="J127" s="138"/>
      <c r="K127" s="137"/>
      <c r="L127" s="481"/>
      <c r="M127" s="137">
        <v>99.999</v>
      </c>
      <c r="N127" s="137">
        <v>99.999</v>
      </c>
      <c r="O127" s="138"/>
      <c r="P127" s="137"/>
      <c r="Q127" s="482"/>
    </row>
    <row r="128" spans="1:17" ht="27" customHeight="1">
      <c r="A128" s="77" t="s">
        <v>375</v>
      </c>
      <c r="B128" s="603" t="s">
        <v>104</v>
      </c>
      <c r="C128" s="134">
        <v>448</v>
      </c>
      <c r="D128" s="137">
        <v>448</v>
      </c>
      <c r="E128" s="137"/>
      <c r="F128" s="137"/>
      <c r="G128" s="615"/>
      <c r="H128" s="378">
        <v>448</v>
      </c>
      <c r="I128" s="137">
        <v>448</v>
      </c>
      <c r="J128" s="137"/>
      <c r="K128" s="137"/>
      <c r="L128" s="478"/>
      <c r="M128" s="134">
        <v>448</v>
      </c>
      <c r="N128" s="137">
        <v>448</v>
      </c>
      <c r="O128" s="137"/>
      <c r="P128" s="137"/>
      <c r="Q128" s="479"/>
    </row>
    <row r="129" spans="1:17" ht="24" customHeight="1">
      <c r="A129" s="77" t="s">
        <v>376</v>
      </c>
      <c r="B129" s="603" t="s">
        <v>414</v>
      </c>
      <c r="C129" s="134">
        <v>100</v>
      </c>
      <c r="D129" s="137">
        <v>100</v>
      </c>
      <c r="E129" s="477"/>
      <c r="F129" s="137"/>
      <c r="G129" s="615"/>
      <c r="H129" s="378">
        <v>99.999</v>
      </c>
      <c r="I129" s="137">
        <v>99.999</v>
      </c>
      <c r="J129" s="477"/>
      <c r="K129" s="137"/>
      <c r="L129" s="239"/>
      <c r="M129" s="134">
        <v>99.999</v>
      </c>
      <c r="N129" s="137">
        <v>99.999</v>
      </c>
      <c r="O129" s="477"/>
      <c r="P129" s="137"/>
      <c r="Q129" s="102"/>
    </row>
    <row r="130" spans="1:17" ht="25.5" customHeight="1">
      <c r="A130" s="77" t="s">
        <v>377</v>
      </c>
      <c r="B130" s="603" t="s">
        <v>417</v>
      </c>
      <c r="C130" s="318">
        <v>99.994</v>
      </c>
      <c r="D130" s="137">
        <v>99.994</v>
      </c>
      <c r="E130" s="272"/>
      <c r="F130" s="137"/>
      <c r="G130" s="613"/>
      <c r="H130" s="607">
        <v>99.932</v>
      </c>
      <c r="I130" s="272">
        <v>99.932</v>
      </c>
      <c r="J130" s="272"/>
      <c r="K130" s="272"/>
      <c r="L130" s="295"/>
      <c r="M130" s="318">
        <v>99.932</v>
      </c>
      <c r="N130" s="272">
        <v>99.932</v>
      </c>
      <c r="O130" s="272"/>
      <c r="P130" s="272"/>
      <c r="Q130" s="225"/>
    </row>
    <row r="131" spans="1:17" ht="15" customHeight="1">
      <c r="A131" s="93" t="s">
        <v>378</v>
      </c>
      <c r="B131" s="603" t="s">
        <v>416</v>
      </c>
      <c r="C131" s="318">
        <v>100</v>
      </c>
      <c r="D131" s="137">
        <v>100</v>
      </c>
      <c r="E131" s="272"/>
      <c r="F131" s="137"/>
      <c r="G131" s="613"/>
      <c r="H131" s="607">
        <v>99.994</v>
      </c>
      <c r="I131" s="272">
        <v>99.994</v>
      </c>
      <c r="J131" s="272"/>
      <c r="K131" s="272"/>
      <c r="L131" s="295"/>
      <c r="M131" s="318">
        <v>99.994</v>
      </c>
      <c r="N131" s="272">
        <v>99.994</v>
      </c>
      <c r="O131" s="272"/>
      <c r="P131" s="272"/>
      <c r="Q131" s="225"/>
    </row>
    <row r="132" spans="1:17" ht="24" customHeight="1">
      <c r="A132" s="77" t="s">
        <v>379</v>
      </c>
      <c r="B132" s="603" t="s">
        <v>105</v>
      </c>
      <c r="C132" s="134">
        <v>218.654</v>
      </c>
      <c r="D132" s="137">
        <v>218.654</v>
      </c>
      <c r="E132" s="137"/>
      <c r="F132" s="137"/>
      <c r="G132" s="615"/>
      <c r="H132" s="378">
        <v>218.654</v>
      </c>
      <c r="I132" s="137">
        <v>218.654</v>
      </c>
      <c r="J132" s="137"/>
      <c r="K132" s="137"/>
      <c r="L132" s="239"/>
      <c r="M132" s="134">
        <v>218.654</v>
      </c>
      <c r="N132" s="137">
        <v>218.654</v>
      </c>
      <c r="O132" s="137"/>
      <c r="P132" s="137"/>
      <c r="Q132" s="102"/>
    </row>
    <row r="133" spans="1:17" ht="14.25" customHeight="1">
      <c r="A133" s="77" t="s">
        <v>380</v>
      </c>
      <c r="B133" s="603" t="s">
        <v>418</v>
      </c>
      <c r="C133" s="134">
        <v>100</v>
      </c>
      <c r="D133" s="137">
        <v>100</v>
      </c>
      <c r="E133" s="137"/>
      <c r="F133" s="137"/>
      <c r="G133" s="615"/>
      <c r="H133" s="378">
        <v>99.6</v>
      </c>
      <c r="I133" s="137">
        <v>99.6</v>
      </c>
      <c r="J133" s="137"/>
      <c r="K133" s="137"/>
      <c r="L133" s="239"/>
      <c r="M133" s="134">
        <v>99.6</v>
      </c>
      <c r="N133" s="137">
        <v>99.6</v>
      </c>
      <c r="O133" s="137"/>
      <c r="P133" s="137"/>
      <c r="Q133" s="102"/>
    </row>
    <row r="134" spans="1:17" ht="14.25" customHeight="1" thickBot="1">
      <c r="A134" s="563" t="s">
        <v>381</v>
      </c>
      <c r="B134" s="604" t="s">
        <v>419</v>
      </c>
      <c r="C134" s="274">
        <v>100</v>
      </c>
      <c r="D134" s="275">
        <v>100</v>
      </c>
      <c r="E134" s="275"/>
      <c r="F134" s="275"/>
      <c r="G134" s="618"/>
      <c r="H134" s="609">
        <v>99.999</v>
      </c>
      <c r="I134" s="275">
        <v>99.999</v>
      </c>
      <c r="J134" s="275"/>
      <c r="K134" s="275"/>
      <c r="L134" s="320"/>
      <c r="M134" s="274">
        <v>99.999</v>
      </c>
      <c r="N134" s="275">
        <v>99.999</v>
      </c>
      <c r="O134" s="275"/>
      <c r="P134" s="275"/>
      <c r="Q134" s="240"/>
    </row>
    <row r="135" spans="1:17" ht="27.75" customHeight="1">
      <c r="A135" s="422" t="s">
        <v>382</v>
      </c>
      <c r="B135" s="565" t="s">
        <v>420</v>
      </c>
      <c r="C135" s="318">
        <v>300</v>
      </c>
      <c r="D135" s="272">
        <v>300</v>
      </c>
      <c r="E135" s="272"/>
      <c r="F135" s="272"/>
      <c r="G135" s="423"/>
      <c r="H135" s="318">
        <v>295</v>
      </c>
      <c r="I135" s="272">
        <v>295</v>
      </c>
      <c r="J135" s="272"/>
      <c r="K135" s="272"/>
      <c r="L135" s="295"/>
      <c r="M135" s="318">
        <v>295</v>
      </c>
      <c r="N135" s="272">
        <v>295</v>
      </c>
      <c r="O135" s="272"/>
      <c r="P135" s="272"/>
      <c r="Q135" s="225"/>
    </row>
    <row r="136" spans="1:17" ht="16.5" customHeight="1">
      <c r="A136" s="422" t="s">
        <v>383</v>
      </c>
      <c r="B136" s="546" t="s">
        <v>421</v>
      </c>
      <c r="C136" s="134">
        <v>100</v>
      </c>
      <c r="D136" s="137">
        <v>100</v>
      </c>
      <c r="E136" s="137"/>
      <c r="F136" s="137"/>
      <c r="G136" s="420"/>
      <c r="H136" s="134">
        <v>99.999</v>
      </c>
      <c r="I136" s="137">
        <v>99.999</v>
      </c>
      <c r="J136" s="137"/>
      <c r="K136" s="137"/>
      <c r="L136" s="239"/>
      <c r="M136" s="134">
        <v>99.999</v>
      </c>
      <c r="N136" s="137">
        <v>99.999</v>
      </c>
      <c r="O136" s="137"/>
      <c r="P136" s="137"/>
      <c r="Q136" s="102"/>
    </row>
    <row r="137" spans="1:17" ht="26.25" customHeight="1">
      <c r="A137" s="77" t="s">
        <v>384</v>
      </c>
      <c r="B137" s="483" t="s">
        <v>422</v>
      </c>
      <c r="C137" s="134">
        <v>99.9</v>
      </c>
      <c r="D137" s="137"/>
      <c r="E137" s="137"/>
      <c r="F137" s="137">
        <v>99.9</v>
      </c>
      <c r="G137" s="420"/>
      <c r="H137" s="134">
        <v>99.9</v>
      </c>
      <c r="I137" s="137"/>
      <c r="J137" s="137"/>
      <c r="K137" s="137">
        <v>99.9</v>
      </c>
      <c r="L137" s="239"/>
      <c r="M137" s="134">
        <v>99.9</v>
      </c>
      <c r="N137" s="137"/>
      <c r="O137" s="137"/>
      <c r="P137" s="137">
        <v>99.9</v>
      </c>
      <c r="Q137" s="102"/>
    </row>
    <row r="138" spans="1:17" ht="16.5" customHeight="1">
      <c r="A138" s="422" t="s">
        <v>385</v>
      </c>
      <c r="B138" s="483" t="s">
        <v>428</v>
      </c>
      <c r="C138" s="134">
        <v>125</v>
      </c>
      <c r="D138" s="137">
        <v>125</v>
      </c>
      <c r="E138" s="137"/>
      <c r="F138" s="137"/>
      <c r="G138" s="420"/>
      <c r="H138" s="134">
        <v>124.997</v>
      </c>
      <c r="I138" s="137">
        <v>124.997</v>
      </c>
      <c r="J138" s="137"/>
      <c r="K138" s="137"/>
      <c r="L138" s="239"/>
      <c r="M138" s="134">
        <v>124.997</v>
      </c>
      <c r="N138" s="137">
        <v>124.997</v>
      </c>
      <c r="O138" s="137"/>
      <c r="P138" s="137"/>
      <c r="Q138" s="102"/>
    </row>
    <row r="139" spans="1:17" ht="25.5" customHeight="1">
      <c r="A139" s="422" t="s">
        <v>386</v>
      </c>
      <c r="B139" s="483" t="s">
        <v>423</v>
      </c>
      <c r="C139" s="134">
        <v>100</v>
      </c>
      <c r="D139" s="137">
        <v>100</v>
      </c>
      <c r="E139" s="477"/>
      <c r="F139" s="137"/>
      <c r="G139" s="420"/>
      <c r="H139" s="134">
        <v>98.387</v>
      </c>
      <c r="I139" s="137">
        <v>98.387</v>
      </c>
      <c r="J139" s="477"/>
      <c r="K139" s="137"/>
      <c r="L139" s="239"/>
      <c r="M139" s="134">
        <v>98.387</v>
      </c>
      <c r="N139" s="137">
        <v>98.387</v>
      </c>
      <c r="O139" s="477"/>
      <c r="P139" s="137"/>
      <c r="Q139" s="102"/>
    </row>
    <row r="140" spans="1:17" ht="15" customHeight="1">
      <c r="A140" s="77" t="s">
        <v>387</v>
      </c>
      <c r="B140" s="483" t="s">
        <v>424</v>
      </c>
      <c r="C140" s="134">
        <v>100</v>
      </c>
      <c r="D140" s="137">
        <v>100</v>
      </c>
      <c r="E140" s="477"/>
      <c r="F140" s="137"/>
      <c r="G140" s="420"/>
      <c r="H140" s="134">
        <v>99.981</v>
      </c>
      <c r="I140" s="137">
        <v>99.981</v>
      </c>
      <c r="J140" s="477"/>
      <c r="K140" s="137"/>
      <c r="L140" s="239"/>
      <c r="M140" s="134">
        <v>99.981</v>
      </c>
      <c r="N140" s="137">
        <v>99.981</v>
      </c>
      <c r="O140" s="477"/>
      <c r="P140" s="137"/>
      <c r="Q140" s="102"/>
    </row>
    <row r="141" spans="1:17" ht="17.25" customHeight="1">
      <c r="A141" s="77" t="s">
        <v>388</v>
      </c>
      <c r="B141" s="483" t="s">
        <v>425</v>
      </c>
      <c r="C141" s="134">
        <v>100</v>
      </c>
      <c r="D141" s="137">
        <v>100</v>
      </c>
      <c r="E141" s="477"/>
      <c r="F141" s="137"/>
      <c r="G141" s="420"/>
      <c r="H141" s="134">
        <v>0</v>
      </c>
      <c r="I141" s="137">
        <v>0</v>
      </c>
      <c r="J141" s="477"/>
      <c r="K141" s="137"/>
      <c r="L141" s="239"/>
      <c r="M141" s="134">
        <v>0</v>
      </c>
      <c r="N141" s="137">
        <v>0</v>
      </c>
      <c r="O141" s="477"/>
      <c r="P141" s="137"/>
      <c r="Q141" s="102"/>
    </row>
    <row r="142" spans="1:17" ht="17.25" customHeight="1">
      <c r="A142" s="422" t="s">
        <v>389</v>
      </c>
      <c r="B142" s="258" t="s">
        <v>426</v>
      </c>
      <c r="C142" s="318">
        <v>100</v>
      </c>
      <c r="D142" s="272">
        <v>100</v>
      </c>
      <c r="E142" s="484"/>
      <c r="F142" s="272"/>
      <c r="G142" s="423"/>
      <c r="H142" s="318">
        <v>99.998</v>
      </c>
      <c r="I142" s="272">
        <v>99.998</v>
      </c>
      <c r="J142" s="484"/>
      <c r="K142" s="272"/>
      <c r="L142" s="295"/>
      <c r="M142" s="318">
        <v>99.998</v>
      </c>
      <c r="N142" s="272">
        <v>99.998</v>
      </c>
      <c r="O142" s="484"/>
      <c r="P142" s="272"/>
      <c r="Q142" s="225"/>
    </row>
    <row r="143" spans="1:17" ht="17.25" customHeight="1" thickBot="1">
      <c r="A143" s="77" t="s">
        <v>397</v>
      </c>
      <c r="B143" s="33" t="s">
        <v>427</v>
      </c>
      <c r="C143" s="416">
        <v>100</v>
      </c>
      <c r="D143" s="417">
        <v>100</v>
      </c>
      <c r="E143" s="418"/>
      <c r="F143" s="417"/>
      <c r="G143" s="421"/>
      <c r="H143" s="416">
        <v>99.99</v>
      </c>
      <c r="I143" s="417">
        <v>99.99</v>
      </c>
      <c r="J143" s="418"/>
      <c r="K143" s="417"/>
      <c r="L143" s="419"/>
      <c r="M143" s="416">
        <v>99.99</v>
      </c>
      <c r="N143" s="417">
        <v>99.99</v>
      </c>
      <c r="O143" s="418"/>
      <c r="P143" s="417"/>
      <c r="Q143" s="228"/>
    </row>
    <row r="144" spans="1:17" ht="117" customHeight="1" thickBot="1">
      <c r="A144" s="66">
        <v>9</v>
      </c>
      <c r="B144" s="506" t="s">
        <v>288</v>
      </c>
      <c r="C144" s="507">
        <f>C145+C146+C147+C148+C149+C150+C151+C152+C153+C154+C155+C156+C157+C158+C159+C160+C161</f>
        <v>34725.27</v>
      </c>
      <c r="D144" s="508"/>
      <c r="E144" s="509"/>
      <c r="F144" s="510">
        <f>F145+F146+F147+F148+F149+F150+F151+F152+F153+F154+F155+F156+F157+F158+F159+F160+F161</f>
        <v>34725.27</v>
      </c>
      <c r="G144" s="406"/>
      <c r="H144" s="463">
        <f>H145+H146+H147+H148+H149+H150+H151+H152+H153+H154+H155+H156+H157+H158+H159+H160+H161</f>
        <v>31868.387000000002</v>
      </c>
      <c r="I144" s="464"/>
      <c r="J144" s="465"/>
      <c r="K144" s="466">
        <f>K145+K146+K147+K148+K149+K150+K151+K152+K153+K154+K155+K156+K157+K158+K159+K160+K161</f>
        <v>31868.387000000002</v>
      </c>
      <c r="L144" s="139"/>
      <c r="M144" s="463">
        <f>M145+M146+M147+M148+M149+M150+M151+M152+M153+M154+M155+M156+M157+M158+M159+M160+M161</f>
        <v>31868.387000000002</v>
      </c>
      <c r="N144" s="464"/>
      <c r="O144" s="465"/>
      <c r="P144" s="466">
        <f>P145+P146+P147+P148+P149+P150+P151+P152+P153+P154+P155+P156+P157+P158+P159+P160+P161</f>
        <v>31868.387000000002</v>
      </c>
      <c r="Q144" s="139"/>
    </row>
    <row r="145" spans="1:17" ht="37.5" customHeight="1">
      <c r="A145" s="53">
        <v>1</v>
      </c>
      <c r="B145" s="42" t="s">
        <v>391</v>
      </c>
      <c r="C145" s="122">
        <v>4379.6</v>
      </c>
      <c r="D145" s="73"/>
      <c r="E145" s="73"/>
      <c r="F145" s="73">
        <v>4379.6</v>
      </c>
      <c r="G145" s="260"/>
      <c r="H145" s="244">
        <v>4379.584</v>
      </c>
      <c r="I145" s="245"/>
      <c r="J145" s="245"/>
      <c r="K145" s="245">
        <v>4379.584</v>
      </c>
      <c r="L145" s="243"/>
      <c r="M145" s="244">
        <v>4379.584</v>
      </c>
      <c r="N145" s="245"/>
      <c r="O145" s="245"/>
      <c r="P145" s="245">
        <v>4379.584</v>
      </c>
      <c r="Q145" s="243"/>
    </row>
    <row r="146" spans="1:17" ht="23.25" customHeight="1">
      <c r="A146" s="32">
        <v>2</v>
      </c>
      <c r="B146" s="105" t="s">
        <v>258</v>
      </c>
      <c r="C146" s="121">
        <v>524.1</v>
      </c>
      <c r="D146" s="106"/>
      <c r="E146" s="106"/>
      <c r="F146" s="106">
        <v>524.1</v>
      </c>
      <c r="G146" s="252"/>
      <c r="H146" s="135">
        <v>523.7</v>
      </c>
      <c r="I146" s="138"/>
      <c r="J146" s="253"/>
      <c r="K146" s="253">
        <v>523.7</v>
      </c>
      <c r="L146" s="237"/>
      <c r="M146" s="135">
        <v>523.7</v>
      </c>
      <c r="N146" s="138"/>
      <c r="O146" s="253"/>
      <c r="P146" s="253">
        <v>523.7</v>
      </c>
      <c r="Q146" s="237"/>
    </row>
    <row r="147" spans="1:17" ht="62.25" customHeight="1">
      <c r="A147" s="32">
        <v>3</v>
      </c>
      <c r="B147" s="43" t="s">
        <v>328</v>
      </c>
      <c r="C147" s="121">
        <v>10.8</v>
      </c>
      <c r="D147" s="29"/>
      <c r="E147" s="29"/>
      <c r="F147" s="29">
        <v>10.8</v>
      </c>
      <c r="G147" s="249"/>
      <c r="H147" s="134">
        <v>10.783</v>
      </c>
      <c r="I147" s="137"/>
      <c r="J147" s="137"/>
      <c r="K147" s="137">
        <v>10.783</v>
      </c>
      <c r="L147" s="102"/>
      <c r="M147" s="134">
        <v>10.783</v>
      </c>
      <c r="N147" s="137"/>
      <c r="O147" s="137"/>
      <c r="P147" s="137">
        <v>10.783</v>
      </c>
      <c r="Q147" s="102"/>
    </row>
    <row r="148" spans="1:17" ht="26.25" customHeight="1">
      <c r="A148" s="32">
        <v>4</v>
      </c>
      <c r="B148" s="72" t="s">
        <v>327</v>
      </c>
      <c r="C148" s="122">
        <v>968.7</v>
      </c>
      <c r="D148" s="73"/>
      <c r="E148" s="73"/>
      <c r="F148" s="73">
        <v>968.7</v>
      </c>
      <c r="G148" s="260"/>
      <c r="H148" s="318">
        <v>968.635</v>
      </c>
      <c r="I148" s="272"/>
      <c r="J148" s="272"/>
      <c r="K148" s="272">
        <v>968.635</v>
      </c>
      <c r="L148" s="225"/>
      <c r="M148" s="318">
        <v>968.635</v>
      </c>
      <c r="N148" s="272"/>
      <c r="O148" s="272"/>
      <c r="P148" s="272">
        <v>968.635</v>
      </c>
      <c r="Q148" s="225"/>
    </row>
    <row r="149" spans="1:17" ht="17.25" customHeight="1">
      <c r="A149" s="32">
        <v>5</v>
      </c>
      <c r="B149" s="43" t="s">
        <v>259</v>
      </c>
      <c r="C149" s="121">
        <v>366.5</v>
      </c>
      <c r="D149" s="29"/>
      <c r="E149" s="29"/>
      <c r="F149" s="29">
        <v>366.5</v>
      </c>
      <c r="G149" s="249"/>
      <c r="H149" s="134">
        <v>364.028</v>
      </c>
      <c r="I149" s="137"/>
      <c r="J149" s="137"/>
      <c r="K149" s="137">
        <v>364.028</v>
      </c>
      <c r="L149" s="102"/>
      <c r="M149" s="134">
        <v>364.028</v>
      </c>
      <c r="N149" s="137"/>
      <c r="O149" s="137"/>
      <c r="P149" s="137">
        <v>364.028</v>
      </c>
      <c r="Q149" s="102"/>
    </row>
    <row r="150" spans="1:17" ht="27" customHeight="1">
      <c r="A150" s="67">
        <v>6</v>
      </c>
      <c r="B150" s="43" t="s">
        <v>189</v>
      </c>
      <c r="C150" s="121">
        <v>787.5</v>
      </c>
      <c r="D150" s="29"/>
      <c r="E150" s="29"/>
      <c r="F150" s="29">
        <v>787.5</v>
      </c>
      <c r="G150" s="249"/>
      <c r="H150" s="467">
        <v>787.5</v>
      </c>
      <c r="I150" s="460"/>
      <c r="J150" s="460"/>
      <c r="K150" s="460">
        <v>787.5</v>
      </c>
      <c r="L150" s="102"/>
      <c r="M150" s="467">
        <v>787.5</v>
      </c>
      <c r="N150" s="460"/>
      <c r="O150" s="460"/>
      <c r="P150" s="460">
        <v>787.5</v>
      </c>
      <c r="Q150" s="102"/>
    </row>
    <row r="151" spans="1:17" ht="38.25" customHeight="1" thickBot="1">
      <c r="A151" s="54">
        <v>7</v>
      </c>
      <c r="B151" s="338" t="s">
        <v>89</v>
      </c>
      <c r="C151" s="334">
        <v>2670</v>
      </c>
      <c r="D151" s="339"/>
      <c r="E151" s="339"/>
      <c r="F151" s="339">
        <v>2670</v>
      </c>
      <c r="G151" s="273"/>
      <c r="H151" s="566">
        <v>2670</v>
      </c>
      <c r="I151" s="567"/>
      <c r="J151" s="567"/>
      <c r="K151" s="567">
        <v>2670</v>
      </c>
      <c r="L151" s="240"/>
      <c r="M151" s="566">
        <v>2670</v>
      </c>
      <c r="N151" s="567"/>
      <c r="O151" s="567"/>
      <c r="P151" s="567">
        <v>2670</v>
      </c>
      <c r="Q151" s="240"/>
    </row>
    <row r="152" spans="1:17" ht="29.25" customHeight="1">
      <c r="A152" s="67">
        <v>8</v>
      </c>
      <c r="B152" s="72" t="s">
        <v>6</v>
      </c>
      <c r="C152" s="122">
        <v>10558</v>
      </c>
      <c r="D152" s="73"/>
      <c r="E152" s="73"/>
      <c r="F152" s="73">
        <v>10558</v>
      </c>
      <c r="G152" s="260"/>
      <c r="H152" s="318">
        <v>10557.897</v>
      </c>
      <c r="I152" s="272"/>
      <c r="J152" s="272"/>
      <c r="K152" s="272">
        <v>10557.897</v>
      </c>
      <c r="L152" s="225"/>
      <c r="M152" s="318">
        <v>10557.897</v>
      </c>
      <c r="N152" s="272"/>
      <c r="O152" s="272"/>
      <c r="P152" s="272">
        <v>10557.897</v>
      </c>
      <c r="Q152" s="225"/>
    </row>
    <row r="153" spans="1:17" ht="26.25" customHeight="1">
      <c r="A153" s="32">
        <v>9</v>
      </c>
      <c r="B153" s="43" t="s">
        <v>8</v>
      </c>
      <c r="C153" s="121">
        <v>7176.9</v>
      </c>
      <c r="D153" s="29"/>
      <c r="E153" s="29"/>
      <c r="F153" s="29">
        <v>7176.9</v>
      </c>
      <c r="G153" s="249"/>
      <c r="H153" s="134">
        <v>7176.574</v>
      </c>
      <c r="I153" s="137"/>
      <c r="J153" s="137"/>
      <c r="K153" s="137">
        <v>7176.574</v>
      </c>
      <c r="L153" s="102"/>
      <c r="M153" s="134">
        <v>7176.574</v>
      </c>
      <c r="N153" s="137"/>
      <c r="O153" s="137"/>
      <c r="P153" s="137">
        <v>7176.574</v>
      </c>
      <c r="Q153" s="102"/>
    </row>
    <row r="154" spans="1:17" ht="48.75" customHeight="1">
      <c r="A154" s="67">
        <v>10</v>
      </c>
      <c r="B154" s="72" t="s">
        <v>7</v>
      </c>
      <c r="C154" s="122">
        <v>442</v>
      </c>
      <c r="D154" s="73"/>
      <c r="E154" s="73"/>
      <c r="F154" s="73">
        <v>442</v>
      </c>
      <c r="G154" s="260"/>
      <c r="H154" s="461">
        <v>442</v>
      </c>
      <c r="I154" s="468"/>
      <c r="J154" s="468"/>
      <c r="K154" s="468">
        <v>442</v>
      </c>
      <c r="L154" s="225"/>
      <c r="M154" s="461">
        <v>442</v>
      </c>
      <c r="N154" s="468"/>
      <c r="O154" s="468"/>
      <c r="P154" s="468">
        <v>442</v>
      </c>
      <c r="Q154" s="225"/>
    </row>
    <row r="155" spans="1:17" ht="62.25" customHeight="1">
      <c r="A155" s="32">
        <v>11</v>
      </c>
      <c r="B155" s="43" t="s">
        <v>289</v>
      </c>
      <c r="C155" s="121">
        <v>1531.3</v>
      </c>
      <c r="D155" s="29"/>
      <c r="E155" s="29"/>
      <c r="F155" s="29">
        <v>1531.3</v>
      </c>
      <c r="G155" s="249"/>
      <c r="H155" s="134">
        <v>1531.249</v>
      </c>
      <c r="I155" s="137"/>
      <c r="J155" s="137"/>
      <c r="K155" s="137">
        <v>1531.249</v>
      </c>
      <c r="L155" s="102"/>
      <c r="M155" s="134">
        <v>1531.249</v>
      </c>
      <c r="N155" s="137"/>
      <c r="O155" s="137"/>
      <c r="P155" s="137">
        <v>1531.249</v>
      </c>
      <c r="Q155" s="102"/>
    </row>
    <row r="156" spans="1:17" ht="60.75" customHeight="1">
      <c r="A156" s="32">
        <v>12</v>
      </c>
      <c r="B156" s="43" t="s">
        <v>290</v>
      </c>
      <c r="C156" s="121">
        <v>82.3</v>
      </c>
      <c r="D156" s="29"/>
      <c r="E156" s="29"/>
      <c r="F156" s="29">
        <v>82.3</v>
      </c>
      <c r="G156" s="249"/>
      <c r="H156" s="134">
        <v>82.271</v>
      </c>
      <c r="I156" s="137"/>
      <c r="J156" s="137"/>
      <c r="K156" s="137">
        <v>82.271</v>
      </c>
      <c r="L156" s="102"/>
      <c r="M156" s="134">
        <v>82.271</v>
      </c>
      <c r="N156" s="137"/>
      <c r="O156" s="137"/>
      <c r="P156" s="137">
        <v>82.271</v>
      </c>
      <c r="Q156" s="102"/>
    </row>
    <row r="157" spans="1:17" ht="61.5" customHeight="1">
      <c r="A157" s="84">
        <v>13</v>
      </c>
      <c r="B157" s="105" t="s">
        <v>329</v>
      </c>
      <c r="C157" s="213">
        <v>338</v>
      </c>
      <c r="D157" s="106"/>
      <c r="E157" s="106"/>
      <c r="F157" s="106">
        <v>338</v>
      </c>
      <c r="G157" s="252"/>
      <c r="H157" s="469">
        <v>337.998</v>
      </c>
      <c r="I157" s="471"/>
      <c r="J157" s="471"/>
      <c r="K157" s="471">
        <v>337.998</v>
      </c>
      <c r="L157" s="237"/>
      <c r="M157" s="469">
        <v>337.998</v>
      </c>
      <c r="N157" s="471"/>
      <c r="O157" s="471"/>
      <c r="P157" s="471">
        <v>337.998</v>
      </c>
      <c r="Q157" s="237"/>
    </row>
    <row r="158" spans="1:17" ht="36" customHeight="1">
      <c r="A158" s="32">
        <v>14</v>
      </c>
      <c r="B158" s="43" t="s">
        <v>82</v>
      </c>
      <c r="C158" s="121">
        <v>1696.2</v>
      </c>
      <c r="D158" s="29"/>
      <c r="E158" s="29"/>
      <c r="F158" s="29">
        <v>1696.2</v>
      </c>
      <c r="G158" s="249"/>
      <c r="H158" s="134">
        <v>1696.168</v>
      </c>
      <c r="I158" s="137"/>
      <c r="J158" s="137"/>
      <c r="K158" s="137">
        <v>1696.168</v>
      </c>
      <c r="L158" s="102"/>
      <c r="M158" s="134">
        <v>1696.168</v>
      </c>
      <c r="N158" s="137"/>
      <c r="O158" s="137"/>
      <c r="P158" s="137">
        <v>1696.168</v>
      </c>
      <c r="Q158" s="102"/>
    </row>
    <row r="159" spans="1:17" ht="36" customHeight="1">
      <c r="A159" s="32">
        <v>15</v>
      </c>
      <c r="B159" s="43" t="s">
        <v>90</v>
      </c>
      <c r="C159" s="121">
        <v>1495.37</v>
      </c>
      <c r="D159" s="29"/>
      <c r="E159" s="29"/>
      <c r="F159" s="29">
        <v>1495.37</v>
      </c>
      <c r="G159" s="249"/>
      <c r="H159" s="134">
        <v>340</v>
      </c>
      <c r="I159" s="137"/>
      <c r="J159" s="137"/>
      <c r="K159" s="137">
        <v>340</v>
      </c>
      <c r="L159" s="102"/>
      <c r="M159" s="134">
        <v>340</v>
      </c>
      <c r="N159" s="137"/>
      <c r="O159" s="137"/>
      <c r="P159" s="137">
        <v>340</v>
      </c>
      <c r="Q159" s="102"/>
    </row>
    <row r="160" spans="1:17" ht="25.5" customHeight="1">
      <c r="A160" s="32">
        <v>16</v>
      </c>
      <c r="B160" s="43" t="s">
        <v>83</v>
      </c>
      <c r="C160" s="121">
        <v>98</v>
      </c>
      <c r="D160" s="29"/>
      <c r="E160" s="29"/>
      <c r="F160" s="29">
        <v>98</v>
      </c>
      <c r="G160" s="249"/>
      <c r="H160" s="134">
        <v>0</v>
      </c>
      <c r="I160" s="137"/>
      <c r="J160" s="137"/>
      <c r="K160" s="137">
        <v>0</v>
      </c>
      <c r="L160" s="102"/>
      <c r="M160" s="134">
        <v>0</v>
      </c>
      <c r="N160" s="137"/>
      <c r="O160" s="137"/>
      <c r="P160" s="137">
        <v>0</v>
      </c>
      <c r="Q160" s="102"/>
    </row>
    <row r="161" spans="1:17" ht="50.25" customHeight="1" thickBot="1">
      <c r="A161" s="54">
        <v>17</v>
      </c>
      <c r="B161" s="338" t="s">
        <v>72</v>
      </c>
      <c r="C161" s="334">
        <v>1600</v>
      </c>
      <c r="D161" s="339"/>
      <c r="E161" s="339"/>
      <c r="F161" s="339">
        <v>1600</v>
      </c>
      <c r="G161" s="273"/>
      <c r="H161" s="274">
        <v>0</v>
      </c>
      <c r="I161" s="275"/>
      <c r="J161" s="275"/>
      <c r="K161" s="275">
        <v>0</v>
      </c>
      <c r="L161" s="240"/>
      <c r="M161" s="274">
        <v>0</v>
      </c>
      <c r="N161" s="275"/>
      <c r="O161" s="275"/>
      <c r="P161" s="275">
        <v>0</v>
      </c>
      <c r="Q161" s="240"/>
    </row>
    <row r="162" spans="1:17" ht="66" customHeight="1" thickBot="1">
      <c r="A162" s="24">
        <v>10</v>
      </c>
      <c r="B162" s="511" t="s">
        <v>229</v>
      </c>
      <c r="C162" s="512">
        <f>C163+C169</f>
        <v>92676.128</v>
      </c>
      <c r="D162" s="513"/>
      <c r="E162" s="513">
        <f>E163+E169</f>
        <v>60700</v>
      </c>
      <c r="F162" s="514">
        <f>F163+F169</f>
        <v>31976.128000000004</v>
      </c>
      <c r="G162" s="412"/>
      <c r="H162" s="413">
        <f>H163+H169</f>
        <v>92654.00600000001</v>
      </c>
      <c r="I162" s="414"/>
      <c r="J162" s="414">
        <f>J163+J169</f>
        <v>60700</v>
      </c>
      <c r="K162" s="414">
        <f>K163+K169</f>
        <v>31954.005999999998</v>
      </c>
      <c r="L162" s="415"/>
      <c r="M162" s="413">
        <f>M163+M169</f>
        <v>92654.00600000001</v>
      </c>
      <c r="N162" s="411"/>
      <c r="O162" s="411">
        <f>O163+O169</f>
        <v>60700</v>
      </c>
      <c r="P162" s="414">
        <f>P163+P169</f>
        <v>31954.005999999998</v>
      </c>
      <c r="Q162" s="415"/>
    </row>
    <row r="163" spans="1:17" ht="28.5" customHeight="1" thickBot="1">
      <c r="A163" s="30" t="s">
        <v>224</v>
      </c>
      <c r="B163" s="571" t="s">
        <v>113</v>
      </c>
      <c r="C163" s="572">
        <f>C164+C165+C166+C167+C168</f>
        <v>82577.428</v>
      </c>
      <c r="D163" s="573"/>
      <c r="E163" s="574">
        <f>E164+E165+E166+E167+E168</f>
        <v>60700</v>
      </c>
      <c r="F163" s="575">
        <f>F164+F165+F166+F167+F168</f>
        <v>21877.428000000004</v>
      </c>
      <c r="G163" s="576"/>
      <c r="H163" s="575">
        <f>H164+H165+H166+H167+H168</f>
        <v>82570.577</v>
      </c>
      <c r="I163" s="283"/>
      <c r="J163" s="575">
        <f>J164+J165+J166+J167+J168</f>
        <v>60700</v>
      </c>
      <c r="K163" s="575">
        <f>K164+K165+K166+K167+K168</f>
        <v>21870.576999999997</v>
      </c>
      <c r="L163" s="576"/>
      <c r="M163" s="575">
        <f>M164+M165+M166+M167+M168</f>
        <v>82570.577</v>
      </c>
      <c r="N163" s="283"/>
      <c r="O163" s="575">
        <f>O164+O165+O166+O167+O168</f>
        <v>60700</v>
      </c>
      <c r="P163" s="575">
        <f>P164+P165+P166+P167+P168</f>
        <v>21870.576999999997</v>
      </c>
      <c r="Q163" s="576"/>
    </row>
    <row r="164" spans="1:17" ht="27" customHeight="1">
      <c r="A164" s="32">
        <v>1</v>
      </c>
      <c r="B164" s="258" t="s">
        <v>9</v>
      </c>
      <c r="C164" s="568">
        <v>33885.827</v>
      </c>
      <c r="D164" s="569"/>
      <c r="E164" s="262">
        <v>25350</v>
      </c>
      <c r="F164" s="570">
        <v>8535.827</v>
      </c>
      <c r="G164" s="260"/>
      <c r="H164" s="568">
        <v>33885.827</v>
      </c>
      <c r="I164" s="569"/>
      <c r="J164" s="262">
        <v>25350</v>
      </c>
      <c r="K164" s="570">
        <v>8535.827</v>
      </c>
      <c r="L164" s="225"/>
      <c r="M164" s="568">
        <v>33885.827</v>
      </c>
      <c r="N164" s="569"/>
      <c r="O164" s="262">
        <v>25350</v>
      </c>
      <c r="P164" s="570">
        <v>8535.827</v>
      </c>
      <c r="Q164" s="225"/>
    </row>
    <row r="165" spans="1:17" ht="19.5" customHeight="1">
      <c r="A165" s="32">
        <v>2</v>
      </c>
      <c r="B165" s="33" t="s">
        <v>10</v>
      </c>
      <c r="C165" s="110">
        <v>45403.433</v>
      </c>
      <c r="D165" s="269"/>
      <c r="E165" s="34">
        <v>35350</v>
      </c>
      <c r="F165" s="79">
        <v>10053.433</v>
      </c>
      <c r="G165" s="249"/>
      <c r="H165" s="134">
        <v>45396.586</v>
      </c>
      <c r="I165" s="137"/>
      <c r="J165" s="137">
        <v>35350</v>
      </c>
      <c r="K165" s="137">
        <v>10046.586</v>
      </c>
      <c r="L165" s="102"/>
      <c r="M165" s="134">
        <v>45396.586</v>
      </c>
      <c r="N165" s="137"/>
      <c r="O165" s="137">
        <v>35350</v>
      </c>
      <c r="P165" s="137">
        <v>10046.586</v>
      </c>
      <c r="Q165" s="102"/>
    </row>
    <row r="166" spans="1:17" ht="51" customHeight="1">
      <c r="A166" s="90">
        <v>3</v>
      </c>
      <c r="B166" s="266" t="s">
        <v>330</v>
      </c>
      <c r="C166" s="369">
        <v>2877.152</v>
      </c>
      <c r="D166" s="370"/>
      <c r="E166" s="370"/>
      <c r="F166" s="370">
        <v>2877.152</v>
      </c>
      <c r="G166" s="252"/>
      <c r="H166" s="462">
        <v>2877.151</v>
      </c>
      <c r="I166" s="370"/>
      <c r="J166" s="370"/>
      <c r="K166" s="370">
        <v>2877.151</v>
      </c>
      <c r="L166" s="267"/>
      <c r="M166" s="462">
        <v>2877.151</v>
      </c>
      <c r="N166" s="370"/>
      <c r="O166" s="370"/>
      <c r="P166" s="370">
        <v>2877.151</v>
      </c>
      <c r="Q166" s="237"/>
    </row>
    <row r="167" spans="1:17" ht="52.5" customHeight="1">
      <c r="A167" s="84">
        <v>4</v>
      </c>
      <c r="B167" s="33" t="s">
        <v>11</v>
      </c>
      <c r="C167" s="120">
        <v>128.016</v>
      </c>
      <c r="D167" s="104"/>
      <c r="E167" s="104"/>
      <c r="F167" s="104">
        <v>128.016</v>
      </c>
      <c r="G167" s="250"/>
      <c r="H167" s="120">
        <v>128.016</v>
      </c>
      <c r="I167" s="104"/>
      <c r="J167" s="104"/>
      <c r="K167" s="104">
        <v>128.016</v>
      </c>
      <c r="L167" s="251"/>
      <c r="M167" s="120">
        <v>128.016</v>
      </c>
      <c r="N167" s="104"/>
      <c r="O167" s="104"/>
      <c r="P167" s="104">
        <v>128.016</v>
      </c>
      <c r="Q167" s="251"/>
    </row>
    <row r="168" spans="1:17" ht="51" customHeight="1">
      <c r="A168" s="32">
        <v>5</v>
      </c>
      <c r="B168" s="33" t="s">
        <v>12</v>
      </c>
      <c r="C168" s="110">
        <v>283</v>
      </c>
      <c r="D168" s="269"/>
      <c r="E168" s="269"/>
      <c r="F168" s="34">
        <v>283</v>
      </c>
      <c r="G168" s="249"/>
      <c r="H168" s="110">
        <v>282.997</v>
      </c>
      <c r="I168" s="269"/>
      <c r="J168" s="269"/>
      <c r="K168" s="79">
        <v>282.997</v>
      </c>
      <c r="L168" s="102"/>
      <c r="M168" s="110">
        <v>282.997</v>
      </c>
      <c r="N168" s="269"/>
      <c r="O168" s="269"/>
      <c r="P168" s="79">
        <v>282.997</v>
      </c>
      <c r="Q168" s="102"/>
    </row>
    <row r="169" spans="1:17" ht="28.5" customHeight="1">
      <c r="A169" s="40" t="s">
        <v>225</v>
      </c>
      <c r="B169" s="515" t="s">
        <v>92</v>
      </c>
      <c r="C169" s="516">
        <f>C170+C171+C172+C173</f>
        <v>10098.699999999999</v>
      </c>
      <c r="D169" s="517"/>
      <c r="E169" s="518"/>
      <c r="F169" s="517">
        <f>F170+F171+F172+F173</f>
        <v>10098.699999999999</v>
      </c>
      <c r="G169" s="260"/>
      <c r="H169" s="133">
        <f>H170+H171+H172+H173</f>
        <v>10083.429</v>
      </c>
      <c r="I169" s="270"/>
      <c r="J169" s="271"/>
      <c r="K169" s="270">
        <f>K170+K171+K172+K173</f>
        <v>10083.429</v>
      </c>
      <c r="L169" s="225"/>
      <c r="M169" s="133">
        <f>M170+M171+M172+M173</f>
        <v>10083.429</v>
      </c>
      <c r="N169" s="270"/>
      <c r="O169" s="271"/>
      <c r="P169" s="270">
        <f>P170+P171+P172+P173</f>
        <v>10083.429</v>
      </c>
      <c r="Q169" s="225"/>
    </row>
    <row r="170" spans="1:17" ht="35.25" customHeight="1">
      <c r="A170" s="36">
        <v>1</v>
      </c>
      <c r="B170" s="37" t="s">
        <v>112</v>
      </c>
      <c r="C170" s="110">
        <v>4958.69</v>
      </c>
      <c r="D170" s="34"/>
      <c r="E170" s="34"/>
      <c r="F170" s="34">
        <v>4958.69</v>
      </c>
      <c r="G170" s="249"/>
      <c r="H170" s="134">
        <v>4958.687</v>
      </c>
      <c r="I170" s="137"/>
      <c r="J170" s="272"/>
      <c r="K170" s="272">
        <v>4958.687</v>
      </c>
      <c r="L170" s="225"/>
      <c r="M170" s="134">
        <v>4958.687</v>
      </c>
      <c r="N170" s="137"/>
      <c r="O170" s="272"/>
      <c r="P170" s="272">
        <v>4958.687</v>
      </c>
      <c r="Q170" s="102"/>
    </row>
    <row r="171" spans="1:17" ht="38.25" customHeight="1">
      <c r="A171" s="36">
        <v>2</v>
      </c>
      <c r="B171" s="37" t="s">
        <v>291</v>
      </c>
      <c r="C171" s="110">
        <v>4970.571</v>
      </c>
      <c r="D171" s="79"/>
      <c r="E171" s="79"/>
      <c r="F171" s="79">
        <v>4970.571</v>
      </c>
      <c r="G171" s="249"/>
      <c r="H171" s="110">
        <v>4970.567</v>
      </c>
      <c r="I171" s="79"/>
      <c r="J171" s="79"/>
      <c r="K171" s="79">
        <v>4970.567</v>
      </c>
      <c r="L171" s="102"/>
      <c r="M171" s="110">
        <v>4970.567</v>
      </c>
      <c r="N171" s="79"/>
      <c r="O171" s="79"/>
      <c r="P171" s="79">
        <v>4970.567</v>
      </c>
      <c r="Q171" s="102"/>
    </row>
    <row r="172" spans="1:17" ht="16.5" customHeight="1">
      <c r="A172" s="494">
        <v>3</v>
      </c>
      <c r="B172" s="37" t="s">
        <v>308</v>
      </c>
      <c r="C172" s="110">
        <v>77.483</v>
      </c>
      <c r="D172" s="79"/>
      <c r="E172" s="79"/>
      <c r="F172" s="79">
        <v>77.483</v>
      </c>
      <c r="G172" s="249"/>
      <c r="H172" s="134">
        <v>62.224</v>
      </c>
      <c r="I172" s="137"/>
      <c r="J172" s="137"/>
      <c r="K172" s="137">
        <v>62.224</v>
      </c>
      <c r="L172" s="102"/>
      <c r="M172" s="134">
        <v>62.224</v>
      </c>
      <c r="N172" s="137"/>
      <c r="O172" s="137"/>
      <c r="P172" s="137">
        <v>62.224</v>
      </c>
      <c r="Q172" s="102"/>
    </row>
    <row r="173" spans="1:17" ht="15.75" customHeight="1" thickBot="1">
      <c r="A173" s="38">
        <v>5</v>
      </c>
      <c r="B173" s="425" t="s">
        <v>111</v>
      </c>
      <c r="C173" s="426">
        <v>91.956</v>
      </c>
      <c r="D173" s="427"/>
      <c r="E173" s="427"/>
      <c r="F173" s="427">
        <v>91.956</v>
      </c>
      <c r="G173" s="268"/>
      <c r="H173" s="416">
        <v>91.951</v>
      </c>
      <c r="I173" s="417"/>
      <c r="J173" s="417"/>
      <c r="K173" s="417">
        <v>91.951</v>
      </c>
      <c r="L173" s="228"/>
      <c r="M173" s="416">
        <v>91.951</v>
      </c>
      <c r="N173" s="417"/>
      <c r="O173" s="417"/>
      <c r="P173" s="417">
        <v>91.951</v>
      </c>
      <c r="Q173" s="228"/>
    </row>
    <row r="174" spans="1:17" ht="65.25" customHeight="1" thickBot="1">
      <c r="A174" s="52" t="s">
        <v>133</v>
      </c>
      <c r="B174" s="196" t="s">
        <v>230</v>
      </c>
      <c r="C174" s="276">
        <f>C175+C180</f>
        <v>25162.372</v>
      </c>
      <c r="D174" s="255"/>
      <c r="E174" s="256"/>
      <c r="F174" s="450">
        <f>F175+F180</f>
        <v>25162.372</v>
      </c>
      <c r="G174" s="48"/>
      <c r="H174" s="276">
        <f>H175+H180</f>
        <v>25150.453999999998</v>
      </c>
      <c r="I174" s="255"/>
      <c r="J174" s="256"/>
      <c r="K174" s="283">
        <f>K175+K180</f>
        <v>25150.453999999998</v>
      </c>
      <c r="L174" s="48"/>
      <c r="M174" s="276">
        <f>M175+M180</f>
        <v>25150.453999999998</v>
      </c>
      <c r="N174" s="255"/>
      <c r="O174" s="256"/>
      <c r="P174" s="255">
        <f>P175+P180</f>
        <v>25150.453999999998</v>
      </c>
      <c r="Q174" s="48"/>
    </row>
    <row r="175" spans="1:17" ht="27.75" customHeight="1">
      <c r="A175" s="39" t="s">
        <v>109</v>
      </c>
      <c r="B175" s="519" t="s">
        <v>113</v>
      </c>
      <c r="C175" s="520">
        <f>C176</f>
        <v>14078.88</v>
      </c>
      <c r="D175" s="277"/>
      <c r="E175" s="277"/>
      <c r="F175" s="277">
        <f>F176</f>
        <v>14078.88</v>
      </c>
      <c r="G175" s="69"/>
      <c r="H175" s="278">
        <f>H176</f>
        <v>14078.71</v>
      </c>
      <c r="I175" s="277"/>
      <c r="J175" s="277"/>
      <c r="K175" s="277">
        <f>K176</f>
        <v>14078.71</v>
      </c>
      <c r="L175" s="279"/>
      <c r="M175" s="278">
        <f>M176</f>
        <v>14078.71</v>
      </c>
      <c r="N175" s="277"/>
      <c r="O175" s="277"/>
      <c r="P175" s="277">
        <f>P176</f>
        <v>14078.71</v>
      </c>
      <c r="Q175" s="69"/>
    </row>
    <row r="176" spans="1:17" ht="25.5" customHeight="1">
      <c r="A176" s="49"/>
      <c r="B176" s="430" t="s">
        <v>292</v>
      </c>
      <c r="C176" s="119">
        <f>C177+C178+C179</f>
        <v>14078.88</v>
      </c>
      <c r="D176" s="34"/>
      <c r="E176" s="34"/>
      <c r="F176" s="34">
        <f>F177+F178+F179</f>
        <v>14078.88</v>
      </c>
      <c r="G176" s="70"/>
      <c r="H176" s="119">
        <f>H177+H178+H179</f>
        <v>14078.71</v>
      </c>
      <c r="I176" s="34"/>
      <c r="J176" s="34"/>
      <c r="K176" s="34">
        <f>K177+K178+K179</f>
        <v>14078.71</v>
      </c>
      <c r="L176" s="70"/>
      <c r="M176" s="119">
        <f>M177+M178+M179</f>
        <v>14078.71</v>
      </c>
      <c r="N176" s="34"/>
      <c r="O176" s="34"/>
      <c r="P176" s="34">
        <f>P177+P178+P179</f>
        <v>14078.71</v>
      </c>
      <c r="Q176" s="70"/>
    </row>
    <row r="177" spans="1:17" ht="35.25" customHeight="1">
      <c r="A177" s="40" t="s">
        <v>165</v>
      </c>
      <c r="B177" s="455" t="s">
        <v>93</v>
      </c>
      <c r="C177" s="428">
        <v>1565.98</v>
      </c>
      <c r="D177" s="262"/>
      <c r="E177" s="262"/>
      <c r="F177" s="262">
        <v>1565.98</v>
      </c>
      <c r="G177" s="429"/>
      <c r="H177" s="261">
        <v>1565.81</v>
      </c>
      <c r="I177" s="262"/>
      <c r="J177" s="262"/>
      <c r="K177" s="262">
        <v>1565.81</v>
      </c>
      <c r="L177" s="260"/>
      <c r="M177" s="261">
        <v>1565.81</v>
      </c>
      <c r="N177" s="262"/>
      <c r="O177" s="262"/>
      <c r="P177" s="262">
        <v>1565.81</v>
      </c>
      <c r="Q177" s="429"/>
    </row>
    <row r="178" spans="1:17" ht="25.5" customHeight="1" thickBot="1">
      <c r="A178" s="56" t="s">
        <v>125</v>
      </c>
      <c r="B178" s="577" t="s">
        <v>353</v>
      </c>
      <c r="C178" s="578">
        <v>2513.02</v>
      </c>
      <c r="D178" s="539"/>
      <c r="E178" s="539"/>
      <c r="F178" s="539">
        <v>2513.02</v>
      </c>
      <c r="G178" s="273"/>
      <c r="H178" s="578">
        <v>2513.02</v>
      </c>
      <c r="I178" s="539"/>
      <c r="J178" s="539"/>
      <c r="K178" s="539">
        <v>2513.02</v>
      </c>
      <c r="L178" s="240"/>
      <c r="M178" s="578">
        <v>2513.02</v>
      </c>
      <c r="N178" s="539"/>
      <c r="O178" s="539"/>
      <c r="P178" s="539">
        <v>2513.02</v>
      </c>
      <c r="Q178" s="240"/>
    </row>
    <row r="179" spans="1:17" ht="48.75" customHeight="1">
      <c r="A179" s="40" t="s">
        <v>162</v>
      </c>
      <c r="B179" s="455" t="s">
        <v>13</v>
      </c>
      <c r="C179" s="428">
        <v>9999.88</v>
      </c>
      <c r="D179" s="262"/>
      <c r="E179" s="262"/>
      <c r="F179" s="262">
        <v>9999.88</v>
      </c>
      <c r="G179" s="260"/>
      <c r="H179" s="428">
        <v>9999.88</v>
      </c>
      <c r="I179" s="262"/>
      <c r="J179" s="262"/>
      <c r="K179" s="262">
        <v>9999.88</v>
      </c>
      <c r="L179" s="225"/>
      <c r="M179" s="428">
        <v>9999.88</v>
      </c>
      <c r="N179" s="262"/>
      <c r="O179" s="262"/>
      <c r="P179" s="262">
        <v>9999.88</v>
      </c>
      <c r="Q179" s="225"/>
    </row>
    <row r="180" spans="1:17" ht="28.5" customHeight="1">
      <c r="A180" s="55" t="s">
        <v>110</v>
      </c>
      <c r="B180" s="521" t="s">
        <v>92</v>
      </c>
      <c r="C180" s="280">
        <f>C181+C182+C183+C184+C185+C186+C187+C188</f>
        <v>11083.492</v>
      </c>
      <c r="D180" s="246"/>
      <c r="E180" s="281"/>
      <c r="F180" s="282">
        <f>F181+F182+F183+F184+F185+F186+F187+F188</f>
        <v>11083.492</v>
      </c>
      <c r="G180" s="70"/>
      <c r="H180" s="280">
        <f>H181+H182+H183+H184+H185+H186+H187+H188</f>
        <v>11071.744</v>
      </c>
      <c r="I180" s="246"/>
      <c r="J180" s="281"/>
      <c r="K180" s="282">
        <f>K181+K182+K183+K184+K185+K186+K187+K188</f>
        <v>11071.744</v>
      </c>
      <c r="L180" s="263"/>
      <c r="M180" s="280">
        <f>M181+M182+M183+M184+M185+M186+M187+M188</f>
        <v>11071.744</v>
      </c>
      <c r="N180" s="246"/>
      <c r="O180" s="281"/>
      <c r="P180" s="282">
        <f>P181+P182+P183+P184+P185+P186+P187+P188</f>
        <v>11071.744</v>
      </c>
      <c r="Q180" s="102"/>
    </row>
    <row r="181" spans="1:17" ht="25.5" customHeight="1">
      <c r="A181" s="40" t="s">
        <v>165</v>
      </c>
      <c r="B181" s="82" t="s">
        <v>395</v>
      </c>
      <c r="C181" s="119">
        <v>98.132</v>
      </c>
      <c r="D181" s="34"/>
      <c r="E181" s="34"/>
      <c r="F181" s="79">
        <v>98.132</v>
      </c>
      <c r="G181" s="70"/>
      <c r="H181" s="119">
        <v>98.132</v>
      </c>
      <c r="I181" s="34"/>
      <c r="J181" s="34"/>
      <c r="K181" s="79">
        <v>98.132</v>
      </c>
      <c r="L181" s="102"/>
      <c r="M181" s="119">
        <v>98.132</v>
      </c>
      <c r="N181" s="34"/>
      <c r="O181" s="34"/>
      <c r="P181" s="79">
        <v>98.132</v>
      </c>
      <c r="Q181" s="102"/>
    </row>
    <row r="182" spans="1:17" ht="28.5" customHeight="1">
      <c r="A182" s="35" t="s">
        <v>125</v>
      </c>
      <c r="B182" s="37" t="s">
        <v>293</v>
      </c>
      <c r="C182" s="119">
        <v>555.474</v>
      </c>
      <c r="D182" s="34"/>
      <c r="E182" s="34"/>
      <c r="F182" s="79">
        <v>555.474</v>
      </c>
      <c r="G182" s="249"/>
      <c r="H182" s="119">
        <v>555.474</v>
      </c>
      <c r="I182" s="34"/>
      <c r="J182" s="34"/>
      <c r="K182" s="79">
        <v>555.474</v>
      </c>
      <c r="L182" s="102"/>
      <c r="M182" s="119">
        <v>555.474</v>
      </c>
      <c r="N182" s="34"/>
      <c r="O182" s="34"/>
      <c r="P182" s="79">
        <v>555.474</v>
      </c>
      <c r="Q182" s="102"/>
    </row>
    <row r="183" spans="1:17" ht="36.75" customHeight="1">
      <c r="A183" s="89" t="s">
        <v>162</v>
      </c>
      <c r="B183" s="81" t="s">
        <v>294</v>
      </c>
      <c r="C183" s="131">
        <v>4545.021</v>
      </c>
      <c r="D183" s="104"/>
      <c r="E183" s="104"/>
      <c r="F183" s="104">
        <v>4545.021</v>
      </c>
      <c r="G183" s="250"/>
      <c r="H183" s="131">
        <v>4545.021</v>
      </c>
      <c r="I183" s="104"/>
      <c r="J183" s="104"/>
      <c r="K183" s="104">
        <v>4545.021</v>
      </c>
      <c r="L183" s="251"/>
      <c r="M183" s="131">
        <v>4545.021</v>
      </c>
      <c r="N183" s="104"/>
      <c r="O183" s="104"/>
      <c r="P183" s="104">
        <v>4545.021</v>
      </c>
      <c r="Q183" s="251"/>
    </row>
    <row r="184" spans="1:17" ht="38.25" customHeight="1">
      <c r="A184" s="89" t="s">
        <v>141</v>
      </c>
      <c r="B184" s="82" t="s">
        <v>396</v>
      </c>
      <c r="C184" s="119">
        <v>1177.019</v>
      </c>
      <c r="D184" s="79"/>
      <c r="E184" s="79"/>
      <c r="F184" s="79">
        <v>1177.019</v>
      </c>
      <c r="G184" s="250"/>
      <c r="H184" s="119">
        <v>1177.019</v>
      </c>
      <c r="I184" s="79"/>
      <c r="J184" s="79"/>
      <c r="K184" s="79">
        <v>1177.019</v>
      </c>
      <c r="L184" s="251"/>
      <c r="M184" s="119">
        <v>1177.019</v>
      </c>
      <c r="N184" s="79"/>
      <c r="O184" s="79"/>
      <c r="P184" s="79">
        <v>1177.019</v>
      </c>
      <c r="Q184" s="251"/>
    </row>
    <row r="185" spans="1:17" ht="26.25" customHeight="1">
      <c r="A185" s="35" t="s">
        <v>142</v>
      </c>
      <c r="B185" s="45" t="s">
        <v>14</v>
      </c>
      <c r="C185" s="549">
        <v>1657</v>
      </c>
      <c r="D185" s="34"/>
      <c r="E185" s="34"/>
      <c r="F185" s="34">
        <v>1657</v>
      </c>
      <c r="G185" s="249"/>
      <c r="H185" s="549">
        <v>1657</v>
      </c>
      <c r="I185" s="34"/>
      <c r="J185" s="34"/>
      <c r="K185" s="34">
        <v>1657</v>
      </c>
      <c r="L185" s="102"/>
      <c r="M185" s="549">
        <v>1657</v>
      </c>
      <c r="N185" s="34"/>
      <c r="O185" s="34"/>
      <c r="P185" s="34">
        <v>1657</v>
      </c>
      <c r="Q185" s="102"/>
    </row>
    <row r="186" spans="1:17" ht="61.5" customHeight="1">
      <c r="A186" s="40" t="s">
        <v>164</v>
      </c>
      <c r="B186" s="44" t="s">
        <v>15</v>
      </c>
      <c r="C186" s="428">
        <v>2743.864</v>
      </c>
      <c r="D186" s="292"/>
      <c r="E186" s="292"/>
      <c r="F186" s="292">
        <v>2743.864</v>
      </c>
      <c r="G186" s="260"/>
      <c r="H186" s="428">
        <v>2743.863</v>
      </c>
      <c r="I186" s="292"/>
      <c r="J186" s="292"/>
      <c r="K186" s="292">
        <v>2743.863</v>
      </c>
      <c r="L186" s="225"/>
      <c r="M186" s="428">
        <v>2743.863</v>
      </c>
      <c r="N186" s="292"/>
      <c r="O186" s="292"/>
      <c r="P186" s="292">
        <v>2743.863</v>
      </c>
      <c r="Q186" s="225"/>
    </row>
    <row r="187" spans="1:17" ht="27" customHeight="1">
      <c r="A187" s="35" t="s">
        <v>131</v>
      </c>
      <c r="B187" s="45" t="s">
        <v>94</v>
      </c>
      <c r="C187" s="119">
        <v>132.482</v>
      </c>
      <c r="D187" s="34"/>
      <c r="E187" s="34"/>
      <c r="F187" s="34">
        <v>132.482</v>
      </c>
      <c r="G187" s="249"/>
      <c r="H187" s="134">
        <v>120.735</v>
      </c>
      <c r="I187" s="137"/>
      <c r="J187" s="137"/>
      <c r="K187" s="137">
        <v>120.735</v>
      </c>
      <c r="L187" s="102"/>
      <c r="M187" s="134">
        <v>120.735</v>
      </c>
      <c r="N187" s="137"/>
      <c r="O187" s="137"/>
      <c r="P187" s="137">
        <v>120.735</v>
      </c>
      <c r="Q187" s="102"/>
    </row>
    <row r="188" spans="1:17" ht="27" customHeight="1" thickBot="1">
      <c r="A188" s="440" t="s">
        <v>134</v>
      </c>
      <c r="B188" s="444" t="s">
        <v>95</v>
      </c>
      <c r="C188" s="445">
        <v>174.5</v>
      </c>
      <c r="D188" s="446"/>
      <c r="E188" s="337"/>
      <c r="F188" s="337">
        <v>174.5</v>
      </c>
      <c r="G188" s="268"/>
      <c r="H188" s="445">
        <v>174.5</v>
      </c>
      <c r="I188" s="446"/>
      <c r="J188" s="337"/>
      <c r="K188" s="337">
        <v>174.5</v>
      </c>
      <c r="L188" s="228"/>
      <c r="M188" s="445">
        <v>174.5</v>
      </c>
      <c r="N188" s="446"/>
      <c r="O188" s="337"/>
      <c r="P188" s="337">
        <v>174.5</v>
      </c>
      <c r="Q188" s="228"/>
    </row>
    <row r="189" spans="1:17" ht="66" customHeight="1" thickBot="1">
      <c r="A189" s="52" t="s">
        <v>152</v>
      </c>
      <c r="B189" s="92" t="s">
        <v>432</v>
      </c>
      <c r="C189" s="285">
        <f>C190+C254+C280+C283+C284+C287</f>
        <v>22613.411</v>
      </c>
      <c r="D189" s="283">
        <f>D190+D254+D280+D283+D284+D287</f>
        <v>2961.276</v>
      </c>
      <c r="E189" s="283"/>
      <c r="F189" s="283">
        <f>F190+F254+F280+F283+F284+F287</f>
        <v>19652.135000000002</v>
      </c>
      <c r="G189" s="284"/>
      <c r="H189" s="285">
        <f>H190+H254+H280+H283+H284+H287</f>
        <v>22469.038000000004</v>
      </c>
      <c r="I189" s="283">
        <f>I190+I254+I280+I283+I284+I287</f>
        <v>2867.872</v>
      </c>
      <c r="J189" s="283"/>
      <c r="K189" s="283">
        <f>K190+K254+K280+K283+K284+K287</f>
        <v>19601.165999999997</v>
      </c>
      <c r="L189" s="284"/>
      <c r="M189" s="285">
        <f>M190+M254+M280+M283+M284+M287</f>
        <v>22469.038000000004</v>
      </c>
      <c r="N189" s="283">
        <f>N190+N254+N280+N283+N284+N287</f>
        <v>2867.872</v>
      </c>
      <c r="O189" s="283"/>
      <c r="P189" s="283">
        <f>P190+P254+P280+P283+P284+P287</f>
        <v>19601.165999999997</v>
      </c>
      <c r="Q189" s="284"/>
    </row>
    <row r="190" spans="1:17" ht="17.25" customHeight="1">
      <c r="A190" s="39" t="s">
        <v>165</v>
      </c>
      <c r="B190" s="630" t="s">
        <v>130</v>
      </c>
      <c r="C190" s="343">
        <f>C191+C193+C195+C197+C199+C201+C203+C205+C206+C208+C210+C212+C214+C216+C217+C219+C221+C222+C224+C226+C228+C230+C232+C234+C236+C238+C240+C242+C244+C245+C246+C247+C248+C249+C250+C251+C252+C253</f>
        <v>14819.581000000002</v>
      </c>
      <c r="D190" s="340">
        <f>D191+D193+D195+D197+D199+D201+D203+D205+D206+D208+D210+D212+D214+D216+D217+D219+D221+D222+D224+D226+D228+D230+D232+D234+D236+D238+D240+D242+D244+D245+D246+D247+D248+D249+D250+D251+D252+D253</f>
        <v>2961.276</v>
      </c>
      <c r="E190" s="340"/>
      <c r="F190" s="340">
        <f>F191+F193+F195+F197+F199+F201+F203+F205+F206+F208+F210+F212+F214+F216+F217+F219+F221+F222+F224+F226+F228+F230+F232+F234+F236+F238+F240+F242+F244+F245+F246+F247+F248+F249+F250+F251+F252+F253</f>
        <v>11858.305000000002</v>
      </c>
      <c r="G190" s="341"/>
      <c r="H190" s="343">
        <f>H191+H193+H195+H197+H199+H201+H203+H205+H206+H208+H210+H212+H214+H216+H217+H219+H221+H222+H224+H226+H228+H230+H232+H234+H236+H238+H240+H242+H244+H245+H246+H247+H248+H249+H250+H251+H252+H253</f>
        <v>14725.234000000002</v>
      </c>
      <c r="I190" s="340">
        <f>I191+I193+I195+I197+I199+I201+I203+I205+I206+I208+I210+I212+I214+I216+I217+I219+I221+I222+I224+I226+I228+I230+I232+I234+I236+I238+I240+I242+I244+I245+I246+I247+I248+I249+I250+I251+I252+I253</f>
        <v>2867.872</v>
      </c>
      <c r="J190" s="340"/>
      <c r="K190" s="340">
        <f>K191+K193+K195+K197+K199+K201+K203+K205+K206+K208+K210+K212+K214+K216+K217+K219+K221+K222+K224+K226+K228+K230+K232+K234+K236+K238+K240+K242+K244+K245+K246+K247+K248+K249+K250+K251+K252+K253</f>
        <v>11857.362000000001</v>
      </c>
      <c r="L190" s="287"/>
      <c r="M190" s="343">
        <f>M191+M193+M195+M197+M199+M201+M203+M205+M206+M208+M210+M212+M214+M216+M217+M219+M221+M222+M224+M226+M228+M230+M232+M234+M236+M238+M240+M242+M244+M245+M246+M247+M248+M249+M250+M251+M252+M253</f>
        <v>14725.234000000002</v>
      </c>
      <c r="N190" s="340">
        <f>N191+N193+N195+N197+N199+N201+N203+N205+N206+N208+N210+N212+N214+N216+N217+N219+N221+N222+N224+N226+N228+N230+N232+N234+N236+N238+N240+N242+N244+N245+N246+N247+N248+N249+N250+N251+N252+N253</f>
        <v>2867.872</v>
      </c>
      <c r="O190" s="340"/>
      <c r="P190" s="340">
        <f>P191+P193+P195+P197+P199+P201+P203+P205+P206+P208+P210+P212+P214+P216+P217+P219+P221+P222+P224+P226+P228+P230+P232+P234+P236+P238+P240+P242+P244+P245+P246+P247+P248+P249+P250+P251+P252+P253</f>
        <v>11857.362000000001</v>
      </c>
      <c r="Q190" s="31"/>
    </row>
    <row r="191" spans="1:17" ht="16.5" customHeight="1">
      <c r="A191" s="35" t="s">
        <v>166</v>
      </c>
      <c r="B191" s="108" t="s">
        <v>467</v>
      </c>
      <c r="C191" s="133">
        <f>C192</f>
        <v>243.133</v>
      </c>
      <c r="D191" s="270"/>
      <c r="E191" s="271"/>
      <c r="F191" s="127">
        <f>F192</f>
        <v>243.133</v>
      </c>
      <c r="G191" s="288"/>
      <c r="H191" s="133">
        <f>H192</f>
        <v>243.133</v>
      </c>
      <c r="I191" s="270"/>
      <c r="J191" s="271"/>
      <c r="K191" s="127">
        <f>K192</f>
        <v>243.133</v>
      </c>
      <c r="L191" s="289"/>
      <c r="M191" s="133">
        <f>M192</f>
        <v>243.133</v>
      </c>
      <c r="N191" s="270"/>
      <c r="O191" s="271"/>
      <c r="P191" s="127">
        <f>P192</f>
        <v>243.133</v>
      </c>
      <c r="Q191" s="70"/>
    </row>
    <row r="192" spans="1:17" ht="36" customHeight="1">
      <c r="A192" s="35" t="s">
        <v>165</v>
      </c>
      <c r="B192" s="45" t="s">
        <v>51</v>
      </c>
      <c r="C192" s="125">
        <v>243.133</v>
      </c>
      <c r="D192" s="79"/>
      <c r="E192" s="79"/>
      <c r="F192" s="79">
        <v>243.133</v>
      </c>
      <c r="G192" s="288"/>
      <c r="H192" s="125">
        <v>243.133</v>
      </c>
      <c r="I192" s="79"/>
      <c r="J192" s="79"/>
      <c r="K192" s="79">
        <v>243.133</v>
      </c>
      <c r="L192" s="290"/>
      <c r="M192" s="125">
        <v>243.133</v>
      </c>
      <c r="N192" s="79"/>
      <c r="O192" s="79"/>
      <c r="P192" s="79">
        <v>243.133</v>
      </c>
      <c r="Q192" s="70"/>
    </row>
    <row r="193" spans="1:17" ht="17.25" customHeight="1" thickBot="1">
      <c r="A193" s="56" t="s">
        <v>167</v>
      </c>
      <c r="B193" s="432" t="s">
        <v>468</v>
      </c>
      <c r="C193" s="433">
        <f>C194</f>
        <v>1674.325</v>
      </c>
      <c r="D193" s="434"/>
      <c r="E193" s="580"/>
      <c r="F193" s="434">
        <f>F194</f>
        <v>1674.325</v>
      </c>
      <c r="G193" s="581"/>
      <c r="H193" s="433">
        <f>H194</f>
        <v>1674.325</v>
      </c>
      <c r="I193" s="434"/>
      <c r="J193" s="580"/>
      <c r="K193" s="434">
        <f>K194</f>
        <v>1674.325</v>
      </c>
      <c r="L193" s="431"/>
      <c r="M193" s="433">
        <f>M194</f>
        <v>1674.325</v>
      </c>
      <c r="N193" s="434"/>
      <c r="O193" s="580"/>
      <c r="P193" s="434">
        <f>P194</f>
        <v>1674.325</v>
      </c>
      <c r="Q193" s="581"/>
    </row>
    <row r="194" spans="1:17" ht="63" customHeight="1">
      <c r="A194" s="40" t="s">
        <v>165</v>
      </c>
      <c r="B194" s="44" t="s">
        <v>69</v>
      </c>
      <c r="C194" s="126">
        <v>1674.325</v>
      </c>
      <c r="D194" s="292"/>
      <c r="E194" s="292"/>
      <c r="F194" s="292">
        <v>1674.325</v>
      </c>
      <c r="G194" s="260"/>
      <c r="H194" s="126">
        <v>1674.325</v>
      </c>
      <c r="I194" s="292"/>
      <c r="J194" s="292"/>
      <c r="K194" s="292">
        <v>1674.325</v>
      </c>
      <c r="L194" s="579"/>
      <c r="M194" s="126">
        <v>1674.325</v>
      </c>
      <c r="N194" s="292"/>
      <c r="O194" s="292"/>
      <c r="P194" s="292">
        <v>1674.325</v>
      </c>
      <c r="Q194" s="225"/>
    </row>
    <row r="195" spans="1:17" ht="17.25" customHeight="1">
      <c r="A195" s="40" t="s">
        <v>126</v>
      </c>
      <c r="B195" s="109" t="s">
        <v>469</v>
      </c>
      <c r="C195" s="133">
        <f>C196</f>
        <v>564.296</v>
      </c>
      <c r="D195" s="270"/>
      <c r="E195" s="271"/>
      <c r="F195" s="127">
        <f>F196</f>
        <v>564.296</v>
      </c>
      <c r="G195" s="260"/>
      <c r="H195" s="133">
        <f>H196</f>
        <v>564.296</v>
      </c>
      <c r="I195" s="270"/>
      <c r="J195" s="271"/>
      <c r="K195" s="127">
        <f>K196</f>
        <v>564.296</v>
      </c>
      <c r="L195" s="290"/>
      <c r="M195" s="133">
        <f>M196</f>
        <v>564.296</v>
      </c>
      <c r="N195" s="270"/>
      <c r="O195" s="271"/>
      <c r="P195" s="127">
        <f>P196</f>
        <v>564.296</v>
      </c>
      <c r="Q195" s="225"/>
    </row>
    <row r="196" spans="1:17" ht="60.75" customHeight="1">
      <c r="A196" s="35" t="s">
        <v>165</v>
      </c>
      <c r="B196" s="45" t="s">
        <v>69</v>
      </c>
      <c r="C196" s="125">
        <v>564.296</v>
      </c>
      <c r="D196" s="79"/>
      <c r="E196" s="79"/>
      <c r="F196" s="79">
        <v>564.296</v>
      </c>
      <c r="G196" s="249"/>
      <c r="H196" s="125">
        <v>564.296</v>
      </c>
      <c r="I196" s="79"/>
      <c r="J196" s="79"/>
      <c r="K196" s="79">
        <v>564.296</v>
      </c>
      <c r="L196" s="289"/>
      <c r="M196" s="125">
        <v>564.296</v>
      </c>
      <c r="N196" s="79"/>
      <c r="O196" s="79"/>
      <c r="P196" s="79">
        <v>564.296</v>
      </c>
      <c r="Q196" s="102"/>
    </row>
    <row r="197" spans="1:17" ht="18.75" customHeight="1">
      <c r="A197" s="40" t="s">
        <v>137</v>
      </c>
      <c r="B197" s="109" t="s">
        <v>470</v>
      </c>
      <c r="C197" s="133">
        <f>C198</f>
        <v>544.177</v>
      </c>
      <c r="D197" s="270"/>
      <c r="E197" s="271"/>
      <c r="F197" s="270">
        <f>F198</f>
        <v>544.177</v>
      </c>
      <c r="G197" s="293"/>
      <c r="H197" s="133">
        <f>H198</f>
        <v>544.177</v>
      </c>
      <c r="I197" s="270"/>
      <c r="J197" s="271"/>
      <c r="K197" s="270">
        <f>K198</f>
        <v>544.177</v>
      </c>
      <c r="L197" s="293"/>
      <c r="M197" s="133">
        <f>M198</f>
        <v>544.177</v>
      </c>
      <c r="N197" s="270"/>
      <c r="O197" s="271"/>
      <c r="P197" s="270">
        <f>P198</f>
        <v>544.177</v>
      </c>
      <c r="Q197" s="225"/>
    </row>
    <row r="198" spans="1:17" ht="61.5" customHeight="1">
      <c r="A198" s="35" t="s">
        <v>165</v>
      </c>
      <c r="B198" s="45" t="s">
        <v>69</v>
      </c>
      <c r="C198" s="125">
        <v>544.177</v>
      </c>
      <c r="D198" s="79"/>
      <c r="E198" s="79"/>
      <c r="F198" s="79">
        <v>544.177</v>
      </c>
      <c r="G198" s="289"/>
      <c r="H198" s="125">
        <v>544.177</v>
      </c>
      <c r="I198" s="79"/>
      <c r="J198" s="79"/>
      <c r="K198" s="79">
        <v>544.177</v>
      </c>
      <c r="L198" s="293"/>
      <c r="M198" s="125">
        <v>544.177</v>
      </c>
      <c r="N198" s="79"/>
      <c r="O198" s="79"/>
      <c r="P198" s="79">
        <v>544.177</v>
      </c>
      <c r="Q198" s="102"/>
    </row>
    <row r="199" spans="1:17" ht="16.5" customHeight="1">
      <c r="A199" s="35" t="s">
        <v>179</v>
      </c>
      <c r="B199" s="108" t="s">
        <v>471</v>
      </c>
      <c r="C199" s="132">
        <f>C200</f>
        <v>527.319</v>
      </c>
      <c r="D199" s="127"/>
      <c r="E199" s="127"/>
      <c r="F199" s="127">
        <f>F200</f>
        <v>527.319</v>
      </c>
      <c r="G199" s="289"/>
      <c r="H199" s="132">
        <f>H200</f>
        <v>527.319</v>
      </c>
      <c r="I199" s="127"/>
      <c r="J199" s="127"/>
      <c r="K199" s="127">
        <f>K200</f>
        <v>527.319</v>
      </c>
      <c r="L199" s="289"/>
      <c r="M199" s="132">
        <f>M200</f>
        <v>527.319</v>
      </c>
      <c r="N199" s="127"/>
      <c r="O199" s="127"/>
      <c r="P199" s="127">
        <f>P200</f>
        <v>527.319</v>
      </c>
      <c r="Q199" s="102"/>
    </row>
    <row r="200" spans="1:17" ht="36" customHeight="1">
      <c r="A200" s="40" t="s">
        <v>165</v>
      </c>
      <c r="B200" s="44" t="s">
        <v>51</v>
      </c>
      <c r="C200" s="126">
        <v>527.319</v>
      </c>
      <c r="D200" s="292"/>
      <c r="E200" s="292"/>
      <c r="F200" s="292">
        <v>527.319</v>
      </c>
      <c r="G200" s="293"/>
      <c r="H200" s="125">
        <v>527.319</v>
      </c>
      <c r="I200" s="79"/>
      <c r="J200" s="476"/>
      <c r="K200" s="79">
        <v>527.319</v>
      </c>
      <c r="L200" s="293"/>
      <c r="M200" s="125">
        <v>527.319</v>
      </c>
      <c r="N200" s="79"/>
      <c r="O200" s="476"/>
      <c r="P200" s="79">
        <v>527.319</v>
      </c>
      <c r="Q200" s="225"/>
    </row>
    <row r="201" spans="1:17" ht="18" customHeight="1">
      <c r="A201" s="35" t="s">
        <v>370</v>
      </c>
      <c r="B201" s="108" t="s">
        <v>472</v>
      </c>
      <c r="C201" s="132">
        <f>C202</f>
        <v>738.751</v>
      </c>
      <c r="D201" s="127"/>
      <c r="E201" s="291"/>
      <c r="F201" s="127">
        <f>F202</f>
        <v>738.751</v>
      </c>
      <c r="G201" s="289"/>
      <c r="H201" s="132">
        <f>H202</f>
        <v>738.751</v>
      </c>
      <c r="I201" s="127"/>
      <c r="J201" s="291"/>
      <c r="K201" s="127">
        <f>K202</f>
        <v>738.751</v>
      </c>
      <c r="L201" s="293"/>
      <c r="M201" s="132">
        <f>M202</f>
        <v>738.751</v>
      </c>
      <c r="N201" s="127"/>
      <c r="O201" s="291"/>
      <c r="P201" s="127">
        <f>P202</f>
        <v>738.751</v>
      </c>
      <c r="Q201" s="102"/>
    </row>
    <row r="202" spans="1:17" ht="60" customHeight="1">
      <c r="A202" s="35" t="s">
        <v>165</v>
      </c>
      <c r="B202" s="45" t="s">
        <v>70</v>
      </c>
      <c r="C202" s="125">
        <v>738.751</v>
      </c>
      <c r="D202" s="79"/>
      <c r="E202" s="79"/>
      <c r="F202" s="79">
        <v>738.751</v>
      </c>
      <c r="G202" s="289"/>
      <c r="H202" s="126">
        <v>738.751</v>
      </c>
      <c r="I202" s="292"/>
      <c r="J202" s="292"/>
      <c r="K202" s="292">
        <v>738.751</v>
      </c>
      <c r="L202" s="293"/>
      <c r="M202" s="126">
        <v>738.751</v>
      </c>
      <c r="N202" s="292"/>
      <c r="O202" s="292"/>
      <c r="P202" s="292">
        <v>738.751</v>
      </c>
      <c r="Q202" s="102"/>
    </row>
    <row r="203" spans="1:17" ht="16.5" customHeight="1">
      <c r="A203" s="35" t="s">
        <v>371</v>
      </c>
      <c r="B203" s="108" t="s">
        <v>473</v>
      </c>
      <c r="C203" s="132">
        <f>C204</f>
        <v>3174.161</v>
      </c>
      <c r="D203" s="127"/>
      <c r="E203" s="127"/>
      <c r="F203" s="127">
        <f>F204</f>
        <v>3174.161</v>
      </c>
      <c r="G203" s="289"/>
      <c r="H203" s="132">
        <f>H204</f>
        <v>3173.218</v>
      </c>
      <c r="I203" s="127"/>
      <c r="J203" s="127"/>
      <c r="K203" s="127">
        <f>K204</f>
        <v>3173.218</v>
      </c>
      <c r="L203" s="289"/>
      <c r="M203" s="132">
        <f>M204</f>
        <v>3173.218</v>
      </c>
      <c r="N203" s="127"/>
      <c r="O203" s="127"/>
      <c r="P203" s="127">
        <f>P204</f>
        <v>3173.218</v>
      </c>
      <c r="Q203" s="102"/>
    </row>
    <row r="204" spans="1:17" ht="38.25" customHeight="1">
      <c r="A204" s="40" t="s">
        <v>165</v>
      </c>
      <c r="B204" s="44" t="s">
        <v>51</v>
      </c>
      <c r="C204" s="126">
        <v>3174.161</v>
      </c>
      <c r="D204" s="292"/>
      <c r="E204" s="292"/>
      <c r="F204" s="292">
        <v>3174.161</v>
      </c>
      <c r="G204" s="293"/>
      <c r="H204" s="126">
        <v>3173.218</v>
      </c>
      <c r="I204" s="292"/>
      <c r="J204" s="292"/>
      <c r="K204" s="292">
        <v>3173.218</v>
      </c>
      <c r="L204" s="293"/>
      <c r="M204" s="126">
        <v>3173.218</v>
      </c>
      <c r="N204" s="292"/>
      <c r="O204" s="292"/>
      <c r="P204" s="292">
        <v>3173.218</v>
      </c>
      <c r="Q204" s="225"/>
    </row>
    <row r="205" spans="1:17" ht="38.25" customHeight="1">
      <c r="A205" s="35" t="s">
        <v>372</v>
      </c>
      <c r="B205" s="108" t="s">
        <v>474</v>
      </c>
      <c r="C205" s="132">
        <v>19.5</v>
      </c>
      <c r="D205" s="79"/>
      <c r="E205" s="79"/>
      <c r="F205" s="127">
        <v>19.5</v>
      </c>
      <c r="G205" s="289"/>
      <c r="H205" s="132">
        <v>19.5</v>
      </c>
      <c r="I205" s="79"/>
      <c r="J205" s="79"/>
      <c r="K205" s="127">
        <v>19.5</v>
      </c>
      <c r="L205" s="293"/>
      <c r="M205" s="132">
        <v>19.5</v>
      </c>
      <c r="N205" s="79"/>
      <c r="O205" s="79"/>
      <c r="P205" s="127">
        <v>19.5</v>
      </c>
      <c r="Q205" s="102"/>
    </row>
    <row r="206" spans="1:17" ht="18" customHeight="1">
      <c r="A206" s="35" t="s">
        <v>373</v>
      </c>
      <c r="B206" s="108" t="s">
        <v>475</v>
      </c>
      <c r="C206" s="132">
        <f>C207</f>
        <v>259.772</v>
      </c>
      <c r="D206" s="127"/>
      <c r="E206" s="291"/>
      <c r="F206" s="127">
        <f>F207</f>
        <v>259.772</v>
      </c>
      <c r="G206" s="289"/>
      <c r="H206" s="132">
        <f>H207</f>
        <v>259.772</v>
      </c>
      <c r="I206" s="127"/>
      <c r="J206" s="291"/>
      <c r="K206" s="127">
        <f>K207</f>
        <v>259.772</v>
      </c>
      <c r="L206" s="293"/>
      <c r="M206" s="132">
        <f>M207</f>
        <v>259.772</v>
      </c>
      <c r="N206" s="127"/>
      <c r="O206" s="291"/>
      <c r="P206" s="127">
        <f>P207</f>
        <v>259.772</v>
      </c>
      <c r="Q206" s="102"/>
    </row>
    <row r="207" spans="1:17" ht="34.5" customHeight="1">
      <c r="A207" s="35" t="s">
        <v>165</v>
      </c>
      <c r="B207" s="45" t="s">
        <v>406</v>
      </c>
      <c r="C207" s="125">
        <v>259.772</v>
      </c>
      <c r="D207" s="79"/>
      <c r="E207" s="79"/>
      <c r="F207" s="79">
        <v>259.772</v>
      </c>
      <c r="G207" s="289"/>
      <c r="H207" s="125">
        <v>259.772</v>
      </c>
      <c r="I207" s="79"/>
      <c r="J207" s="79"/>
      <c r="K207" s="79">
        <v>259.772</v>
      </c>
      <c r="L207" s="293"/>
      <c r="M207" s="125">
        <v>259.772</v>
      </c>
      <c r="N207" s="79"/>
      <c r="O207" s="79"/>
      <c r="P207" s="79">
        <v>259.772</v>
      </c>
      <c r="Q207" s="102"/>
    </row>
    <row r="208" spans="1:17" ht="16.5" customHeight="1" thickBot="1">
      <c r="A208" s="56" t="s">
        <v>374</v>
      </c>
      <c r="B208" s="432" t="s">
        <v>476</v>
      </c>
      <c r="C208" s="433">
        <f>C209</f>
        <v>202.324</v>
      </c>
      <c r="D208" s="434"/>
      <c r="E208" s="434"/>
      <c r="F208" s="434">
        <f>F209</f>
        <v>202.324</v>
      </c>
      <c r="G208" s="431"/>
      <c r="H208" s="433">
        <f>H209</f>
        <v>202.324</v>
      </c>
      <c r="I208" s="434"/>
      <c r="J208" s="434"/>
      <c r="K208" s="434">
        <f>K209</f>
        <v>202.324</v>
      </c>
      <c r="L208" s="431"/>
      <c r="M208" s="433">
        <f>M209</f>
        <v>202.324</v>
      </c>
      <c r="N208" s="434"/>
      <c r="O208" s="434"/>
      <c r="P208" s="434">
        <f>P209</f>
        <v>202.324</v>
      </c>
      <c r="Q208" s="240"/>
    </row>
    <row r="209" spans="1:17" ht="38.25" customHeight="1">
      <c r="A209" s="40" t="s">
        <v>165</v>
      </c>
      <c r="B209" s="44" t="s">
        <v>51</v>
      </c>
      <c r="C209" s="126">
        <v>202.324</v>
      </c>
      <c r="D209" s="292"/>
      <c r="E209" s="292"/>
      <c r="F209" s="292">
        <v>202.324</v>
      </c>
      <c r="G209" s="293"/>
      <c r="H209" s="126">
        <v>202.324</v>
      </c>
      <c r="I209" s="292"/>
      <c r="J209" s="292"/>
      <c r="K209" s="292">
        <v>202.324</v>
      </c>
      <c r="L209" s="293"/>
      <c r="M209" s="126">
        <v>202.324</v>
      </c>
      <c r="N209" s="292"/>
      <c r="O209" s="292"/>
      <c r="P209" s="292">
        <v>202.324</v>
      </c>
      <c r="Q209" s="225"/>
    </row>
    <row r="210" spans="1:17" ht="17.25" customHeight="1">
      <c r="A210" s="40" t="s">
        <v>375</v>
      </c>
      <c r="B210" s="109" t="s">
        <v>477</v>
      </c>
      <c r="C210" s="133">
        <f>C211</f>
        <v>567.986</v>
      </c>
      <c r="D210" s="270"/>
      <c r="E210" s="271"/>
      <c r="F210" s="270">
        <f>F211</f>
        <v>567.986</v>
      </c>
      <c r="G210" s="293"/>
      <c r="H210" s="133">
        <f>H211</f>
        <v>567.986</v>
      </c>
      <c r="I210" s="270"/>
      <c r="J210" s="271"/>
      <c r="K210" s="270">
        <f>K211</f>
        <v>567.986</v>
      </c>
      <c r="L210" s="293"/>
      <c r="M210" s="133">
        <f>M211</f>
        <v>567.986</v>
      </c>
      <c r="N210" s="270"/>
      <c r="O210" s="271"/>
      <c r="P210" s="270">
        <f>P211</f>
        <v>567.986</v>
      </c>
      <c r="Q210" s="225"/>
    </row>
    <row r="211" spans="1:17" ht="36.75" customHeight="1">
      <c r="A211" s="35" t="s">
        <v>165</v>
      </c>
      <c r="B211" s="45" t="s">
        <v>51</v>
      </c>
      <c r="C211" s="125">
        <v>567.986</v>
      </c>
      <c r="D211" s="79"/>
      <c r="E211" s="79"/>
      <c r="F211" s="79">
        <v>567.986</v>
      </c>
      <c r="G211" s="289"/>
      <c r="H211" s="125">
        <v>567.986</v>
      </c>
      <c r="I211" s="79"/>
      <c r="J211" s="79"/>
      <c r="K211" s="79">
        <v>567.986</v>
      </c>
      <c r="L211" s="289"/>
      <c r="M211" s="125">
        <v>567.986</v>
      </c>
      <c r="N211" s="79"/>
      <c r="O211" s="79"/>
      <c r="P211" s="79">
        <v>567.986</v>
      </c>
      <c r="Q211" s="102"/>
    </row>
    <row r="212" spans="1:17" ht="15" customHeight="1">
      <c r="A212" s="40" t="s">
        <v>376</v>
      </c>
      <c r="B212" s="109" t="s">
        <v>478</v>
      </c>
      <c r="C212" s="133">
        <f>C213</f>
        <v>540.59</v>
      </c>
      <c r="D212" s="270"/>
      <c r="E212" s="270"/>
      <c r="F212" s="270">
        <f>F213</f>
        <v>540.59</v>
      </c>
      <c r="G212" s="293"/>
      <c r="H212" s="133">
        <f>H213</f>
        <v>540.59</v>
      </c>
      <c r="I212" s="270"/>
      <c r="J212" s="270"/>
      <c r="K212" s="270">
        <f>K213</f>
        <v>540.59</v>
      </c>
      <c r="L212" s="293"/>
      <c r="M212" s="133">
        <f>M213</f>
        <v>540.59</v>
      </c>
      <c r="N212" s="270"/>
      <c r="O212" s="270"/>
      <c r="P212" s="270">
        <f>P213</f>
        <v>540.59</v>
      </c>
      <c r="Q212" s="225"/>
    </row>
    <row r="213" spans="1:17" ht="37.5" customHeight="1">
      <c r="A213" s="35" t="s">
        <v>165</v>
      </c>
      <c r="B213" s="45" t="s">
        <v>51</v>
      </c>
      <c r="C213" s="125">
        <v>540.59</v>
      </c>
      <c r="D213" s="79"/>
      <c r="E213" s="79"/>
      <c r="F213" s="79">
        <v>540.59</v>
      </c>
      <c r="G213" s="289"/>
      <c r="H213" s="125">
        <v>540.59</v>
      </c>
      <c r="I213" s="79"/>
      <c r="J213" s="79"/>
      <c r="K213" s="79">
        <v>540.59</v>
      </c>
      <c r="L213" s="289"/>
      <c r="M213" s="125">
        <v>540.59</v>
      </c>
      <c r="N213" s="79"/>
      <c r="O213" s="79"/>
      <c r="P213" s="79">
        <v>540.59</v>
      </c>
      <c r="Q213" s="102"/>
    </row>
    <row r="214" spans="1:17" ht="15.75" customHeight="1">
      <c r="A214" s="35" t="s">
        <v>377</v>
      </c>
      <c r="B214" s="108" t="s">
        <v>479</v>
      </c>
      <c r="C214" s="132">
        <f>C215</f>
        <v>251.592</v>
      </c>
      <c r="D214" s="127"/>
      <c r="E214" s="127"/>
      <c r="F214" s="127">
        <f>F215</f>
        <v>251.592</v>
      </c>
      <c r="G214" s="289"/>
      <c r="H214" s="132">
        <f>H215</f>
        <v>251.592</v>
      </c>
      <c r="I214" s="127"/>
      <c r="J214" s="127"/>
      <c r="K214" s="127">
        <f>K215</f>
        <v>251.592</v>
      </c>
      <c r="L214" s="293"/>
      <c r="M214" s="132">
        <f>M215</f>
        <v>251.592</v>
      </c>
      <c r="N214" s="127"/>
      <c r="O214" s="127"/>
      <c r="P214" s="127">
        <f>P215</f>
        <v>251.592</v>
      </c>
      <c r="Q214" s="102"/>
    </row>
    <row r="215" spans="1:17" ht="36" customHeight="1">
      <c r="A215" s="35" t="s">
        <v>165</v>
      </c>
      <c r="B215" s="45" t="s">
        <v>52</v>
      </c>
      <c r="C215" s="125">
        <v>251.592</v>
      </c>
      <c r="D215" s="79"/>
      <c r="E215" s="79"/>
      <c r="F215" s="79">
        <v>251.592</v>
      </c>
      <c r="G215" s="289"/>
      <c r="H215" s="125">
        <v>251.592</v>
      </c>
      <c r="I215" s="79"/>
      <c r="J215" s="79"/>
      <c r="K215" s="79">
        <v>251.592</v>
      </c>
      <c r="L215" s="293"/>
      <c r="M215" s="125">
        <v>251.592</v>
      </c>
      <c r="N215" s="79"/>
      <c r="O215" s="79"/>
      <c r="P215" s="79">
        <v>251.592</v>
      </c>
      <c r="Q215" s="102"/>
    </row>
    <row r="216" spans="1:17" ht="39.75" customHeight="1">
      <c r="A216" s="35" t="s">
        <v>378</v>
      </c>
      <c r="B216" s="108" t="s">
        <v>407</v>
      </c>
      <c r="C216" s="132">
        <v>158.494</v>
      </c>
      <c r="D216" s="127">
        <v>158.494</v>
      </c>
      <c r="E216" s="127"/>
      <c r="F216" s="127"/>
      <c r="G216" s="289"/>
      <c r="H216" s="132">
        <v>158.494</v>
      </c>
      <c r="I216" s="127">
        <v>158.494</v>
      </c>
      <c r="J216" s="127"/>
      <c r="K216" s="127"/>
      <c r="L216" s="289"/>
      <c r="M216" s="132">
        <v>158.494</v>
      </c>
      <c r="N216" s="127">
        <v>158.494</v>
      </c>
      <c r="O216" s="127"/>
      <c r="P216" s="127"/>
      <c r="Q216" s="102"/>
    </row>
    <row r="217" spans="1:17" ht="15" customHeight="1">
      <c r="A217" s="40" t="s">
        <v>379</v>
      </c>
      <c r="B217" s="109" t="s">
        <v>480</v>
      </c>
      <c r="C217" s="133">
        <f>C218</f>
        <v>292.246</v>
      </c>
      <c r="D217" s="270">
        <f>D218</f>
        <v>292.246</v>
      </c>
      <c r="E217" s="270"/>
      <c r="F217" s="270">
        <f>F218</f>
        <v>0</v>
      </c>
      <c r="G217" s="293"/>
      <c r="H217" s="133">
        <f>H218</f>
        <v>237.974</v>
      </c>
      <c r="I217" s="270">
        <f>I218</f>
        <v>237.974</v>
      </c>
      <c r="J217" s="270"/>
      <c r="K217" s="270">
        <f>K218</f>
        <v>0</v>
      </c>
      <c r="L217" s="293"/>
      <c r="M217" s="133">
        <f>M218</f>
        <v>237.974</v>
      </c>
      <c r="N217" s="270">
        <f>N218</f>
        <v>237.974</v>
      </c>
      <c r="O217" s="270"/>
      <c r="P217" s="270">
        <f>P218</f>
        <v>0</v>
      </c>
      <c r="Q217" s="225"/>
    </row>
    <row r="218" spans="1:17" ht="38.25" customHeight="1">
      <c r="A218" s="35" t="s">
        <v>165</v>
      </c>
      <c r="B218" s="45" t="s">
        <v>52</v>
      </c>
      <c r="C218" s="125">
        <v>292.246</v>
      </c>
      <c r="D218" s="79">
        <v>292.246</v>
      </c>
      <c r="E218" s="79"/>
      <c r="F218" s="79"/>
      <c r="G218" s="289"/>
      <c r="H218" s="125">
        <v>237.974</v>
      </c>
      <c r="I218" s="79">
        <v>237.974</v>
      </c>
      <c r="J218" s="79"/>
      <c r="K218" s="79"/>
      <c r="L218" s="289"/>
      <c r="M218" s="125">
        <v>237.974</v>
      </c>
      <c r="N218" s="79">
        <v>237.974</v>
      </c>
      <c r="O218" s="79"/>
      <c r="P218" s="79"/>
      <c r="Q218" s="102"/>
    </row>
    <row r="219" spans="1:17" ht="17.25" customHeight="1">
      <c r="A219" s="35" t="s">
        <v>380</v>
      </c>
      <c r="B219" s="108" t="s">
        <v>481</v>
      </c>
      <c r="C219" s="132">
        <f>C220</f>
        <v>245.623</v>
      </c>
      <c r="D219" s="127">
        <f>D220</f>
        <v>245.623</v>
      </c>
      <c r="E219" s="127"/>
      <c r="F219" s="127">
        <f>F220</f>
        <v>0</v>
      </c>
      <c r="G219" s="289"/>
      <c r="H219" s="132">
        <f>H220</f>
        <v>244.849</v>
      </c>
      <c r="I219" s="127">
        <f>I220</f>
        <v>244.849</v>
      </c>
      <c r="J219" s="127"/>
      <c r="K219" s="127">
        <f>K220</f>
        <v>0</v>
      </c>
      <c r="L219" s="293"/>
      <c r="M219" s="132">
        <f>M220</f>
        <v>244.849</v>
      </c>
      <c r="N219" s="127">
        <f>N220</f>
        <v>244.849</v>
      </c>
      <c r="O219" s="127"/>
      <c r="P219" s="127">
        <f>P220</f>
        <v>0</v>
      </c>
      <c r="Q219" s="102"/>
    </row>
    <row r="220" spans="1:17" ht="36.75" customHeight="1">
      <c r="A220" s="35" t="s">
        <v>165</v>
      </c>
      <c r="B220" s="45" t="s">
        <v>52</v>
      </c>
      <c r="C220" s="125">
        <v>245.623</v>
      </c>
      <c r="D220" s="79">
        <v>245.623</v>
      </c>
      <c r="E220" s="79"/>
      <c r="F220" s="79"/>
      <c r="G220" s="289"/>
      <c r="H220" s="125">
        <v>244.849</v>
      </c>
      <c r="I220" s="79">
        <v>244.849</v>
      </c>
      <c r="J220" s="79"/>
      <c r="K220" s="79"/>
      <c r="L220" s="289"/>
      <c r="M220" s="125">
        <v>244.849</v>
      </c>
      <c r="N220" s="79">
        <v>244.849</v>
      </c>
      <c r="O220" s="79"/>
      <c r="P220" s="79"/>
      <c r="Q220" s="102"/>
    </row>
    <row r="221" spans="1:17" ht="39" customHeight="1">
      <c r="A221" s="40" t="s">
        <v>381</v>
      </c>
      <c r="B221" s="109" t="s">
        <v>408</v>
      </c>
      <c r="C221" s="133">
        <v>21</v>
      </c>
      <c r="D221" s="270"/>
      <c r="E221" s="270"/>
      <c r="F221" s="270">
        <v>21</v>
      </c>
      <c r="G221" s="293"/>
      <c r="H221" s="133">
        <v>21</v>
      </c>
      <c r="I221" s="270"/>
      <c r="J221" s="270"/>
      <c r="K221" s="270">
        <v>21</v>
      </c>
      <c r="L221" s="293"/>
      <c r="M221" s="133">
        <v>21</v>
      </c>
      <c r="N221" s="270"/>
      <c r="O221" s="270"/>
      <c r="P221" s="270">
        <v>21</v>
      </c>
      <c r="Q221" s="225"/>
    </row>
    <row r="222" spans="1:17" ht="16.5" customHeight="1">
      <c r="A222" s="35" t="s">
        <v>382</v>
      </c>
      <c r="B222" s="108" t="s">
        <v>482</v>
      </c>
      <c r="C222" s="132">
        <f>C223</f>
        <v>417.752</v>
      </c>
      <c r="D222" s="127">
        <f>D223</f>
        <v>417.752</v>
      </c>
      <c r="E222" s="291"/>
      <c r="F222" s="127">
        <f>F223</f>
        <v>0</v>
      </c>
      <c r="G222" s="289"/>
      <c r="H222" s="132">
        <f>H223</f>
        <v>393.75</v>
      </c>
      <c r="I222" s="127">
        <f>I223</f>
        <v>393.75</v>
      </c>
      <c r="J222" s="291"/>
      <c r="K222" s="127">
        <f>K223</f>
        <v>0</v>
      </c>
      <c r="L222" s="293"/>
      <c r="M222" s="132">
        <f>M223</f>
        <v>393.75</v>
      </c>
      <c r="N222" s="127">
        <f>N223</f>
        <v>393.75</v>
      </c>
      <c r="O222" s="291"/>
      <c r="P222" s="127">
        <f>P223</f>
        <v>0</v>
      </c>
      <c r="Q222" s="102"/>
    </row>
    <row r="223" spans="1:17" ht="36.75" customHeight="1">
      <c r="A223" s="35" t="s">
        <v>165</v>
      </c>
      <c r="B223" s="45" t="s">
        <v>409</v>
      </c>
      <c r="C223" s="125">
        <v>417.752</v>
      </c>
      <c r="D223" s="79">
        <v>417.752</v>
      </c>
      <c r="E223" s="79"/>
      <c r="F223" s="79"/>
      <c r="G223" s="289"/>
      <c r="H223" s="126">
        <v>393.75</v>
      </c>
      <c r="I223" s="292">
        <v>393.75</v>
      </c>
      <c r="J223" s="292"/>
      <c r="K223" s="292"/>
      <c r="L223" s="293"/>
      <c r="M223" s="126">
        <v>393.75</v>
      </c>
      <c r="N223" s="292">
        <v>393.75</v>
      </c>
      <c r="O223" s="292"/>
      <c r="P223" s="292"/>
      <c r="Q223" s="102"/>
    </row>
    <row r="224" spans="1:17" ht="15.75" customHeight="1">
      <c r="A224" s="35" t="s">
        <v>383</v>
      </c>
      <c r="B224" s="108" t="s">
        <v>483</v>
      </c>
      <c r="C224" s="132">
        <f>C225</f>
        <v>589.215</v>
      </c>
      <c r="D224" s="127">
        <f>D225</f>
        <v>589.215</v>
      </c>
      <c r="E224" s="127"/>
      <c r="F224" s="127">
        <f>F225</f>
        <v>0</v>
      </c>
      <c r="G224" s="289"/>
      <c r="H224" s="132">
        <f>H225</f>
        <v>589.212</v>
      </c>
      <c r="I224" s="127">
        <f>I225</f>
        <v>589.212</v>
      </c>
      <c r="J224" s="127"/>
      <c r="K224" s="127">
        <f>K225</f>
        <v>0</v>
      </c>
      <c r="L224" s="293"/>
      <c r="M224" s="132">
        <f>M225</f>
        <v>589.212</v>
      </c>
      <c r="N224" s="127">
        <f>N225</f>
        <v>589.212</v>
      </c>
      <c r="O224" s="127"/>
      <c r="P224" s="127">
        <f>P225</f>
        <v>0</v>
      </c>
      <c r="Q224" s="102"/>
    </row>
    <row r="225" spans="1:17" ht="39" customHeight="1">
      <c r="A225" s="35" t="s">
        <v>165</v>
      </c>
      <c r="B225" s="45" t="s">
        <v>51</v>
      </c>
      <c r="C225" s="125">
        <v>589.215</v>
      </c>
      <c r="D225" s="79">
        <v>589.215</v>
      </c>
      <c r="E225" s="79"/>
      <c r="F225" s="79"/>
      <c r="G225" s="289"/>
      <c r="H225" s="125">
        <v>589.212</v>
      </c>
      <c r="I225" s="79">
        <v>589.212</v>
      </c>
      <c r="J225" s="79"/>
      <c r="K225" s="79"/>
      <c r="L225" s="289"/>
      <c r="M225" s="125">
        <v>589.212</v>
      </c>
      <c r="N225" s="79">
        <v>589.212</v>
      </c>
      <c r="O225" s="79"/>
      <c r="P225" s="79"/>
      <c r="Q225" s="102"/>
    </row>
    <row r="226" spans="1:17" ht="16.5" customHeight="1" thickBot="1">
      <c r="A226" s="56" t="s">
        <v>384</v>
      </c>
      <c r="B226" s="432" t="s">
        <v>484</v>
      </c>
      <c r="C226" s="433">
        <f>C227</f>
        <v>198.63</v>
      </c>
      <c r="D226" s="434">
        <f>D227</f>
        <v>198.63</v>
      </c>
      <c r="E226" s="434"/>
      <c r="F226" s="434">
        <f>F227</f>
        <v>0</v>
      </c>
      <c r="G226" s="431"/>
      <c r="H226" s="433">
        <f>H227</f>
        <v>184.279</v>
      </c>
      <c r="I226" s="434">
        <f>I227</f>
        <v>184.279</v>
      </c>
      <c r="J226" s="434"/>
      <c r="K226" s="434">
        <f>K227</f>
        <v>0</v>
      </c>
      <c r="L226" s="431"/>
      <c r="M226" s="433">
        <f>M227</f>
        <v>184.279</v>
      </c>
      <c r="N226" s="434">
        <f>N227</f>
        <v>184.279</v>
      </c>
      <c r="O226" s="434"/>
      <c r="P226" s="434">
        <f>P227</f>
        <v>0</v>
      </c>
      <c r="Q226" s="240"/>
    </row>
    <row r="227" spans="1:17" ht="47.25" customHeight="1">
      <c r="A227" s="40" t="s">
        <v>165</v>
      </c>
      <c r="B227" s="44" t="s">
        <v>410</v>
      </c>
      <c r="C227" s="126">
        <v>198.63</v>
      </c>
      <c r="D227" s="292">
        <v>198.63</v>
      </c>
      <c r="E227" s="292"/>
      <c r="F227" s="292"/>
      <c r="G227" s="293"/>
      <c r="H227" s="126">
        <v>184.279</v>
      </c>
      <c r="I227" s="292">
        <v>184.279</v>
      </c>
      <c r="J227" s="292"/>
      <c r="K227" s="292"/>
      <c r="L227" s="293"/>
      <c r="M227" s="126">
        <v>184.279</v>
      </c>
      <c r="N227" s="292">
        <v>184.279</v>
      </c>
      <c r="O227" s="292"/>
      <c r="P227" s="292"/>
      <c r="Q227" s="225"/>
    </row>
    <row r="228" spans="1:17" ht="14.25" customHeight="1">
      <c r="A228" s="35" t="s">
        <v>385</v>
      </c>
      <c r="B228" s="108" t="s">
        <v>268</v>
      </c>
      <c r="C228" s="132">
        <f>C229</f>
        <v>268.999</v>
      </c>
      <c r="D228" s="127">
        <f>D229</f>
        <v>268.999</v>
      </c>
      <c r="E228" s="291"/>
      <c r="F228" s="127">
        <f>F229</f>
        <v>0</v>
      </c>
      <c r="G228" s="289"/>
      <c r="H228" s="132">
        <f>H229</f>
        <v>268.999</v>
      </c>
      <c r="I228" s="127">
        <f>I229</f>
        <v>268.999</v>
      </c>
      <c r="J228" s="291"/>
      <c r="K228" s="127">
        <f>K229</f>
        <v>0</v>
      </c>
      <c r="L228" s="293"/>
      <c r="M228" s="132">
        <f>M229</f>
        <v>268.999</v>
      </c>
      <c r="N228" s="127">
        <f>N229</f>
        <v>268.999</v>
      </c>
      <c r="O228" s="291"/>
      <c r="P228" s="127">
        <f>P229</f>
        <v>0</v>
      </c>
      <c r="Q228" s="102"/>
    </row>
    <row r="229" spans="1:17" ht="38.25" customHeight="1">
      <c r="A229" s="35" t="s">
        <v>165</v>
      </c>
      <c r="B229" s="45" t="s">
        <v>51</v>
      </c>
      <c r="C229" s="125">
        <v>268.999</v>
      </c>
      <c r="D229" s="79">
        <v>268.999</v>
      </c>
      <c r="E229" s="79"/>
      <c r="F229" s="79"/>
      <c r="G229" s="289"/>
      <c r="H229" s="125">
        <v>268.999</v>
      </c>
      <c r="I229" s="79">
        <v>268.999</v>
      </c>
      <c r="J229" s="79"/>
      <c r="K229" s="79"/>
      <c r="L229" s="289"/>
      <c r="M229" s="125">
        <v>268.999</v>
      </c>
      <c r="N229" s="79">
        <v>268.999</v>
      </c>
      <c r="O229" s="79"/>
      <c r="P229" s="79"/>
      <c r="Q229" s="102"/>
    </row>
    <row r="230" spans="1:17" ht="13.5" customHeight="1">
      <c r="A230" s="40" t="s">
        <v>386</v>
      </c>
      <c r="B230" s="109" t="s">
        <v>485</v>
      </c>
      <c r="C230" s="133">
        <f>C231</f>
        <v>520.317</v>
      </c>
      <c r="D230" s="270">
        <f>D231</f>
        <v>520.317</v>
      </c>
      <c r="E230" s="270"/>
      <c r="F230" s="270">
        <f>F231</f>
        <v>0</v>
      </c>
      <c r="G230" s="293"/>
      <c r="H230" s="133">
        <f>H231</f>
        <v>520.315</v>
      </c>
      <c r="I230" s="270">
        <f>I231</f>
        <v>520.315</v>
      </c>
      <c r="J230" s="270"/>
      <c r="K230" s="270">
        <f>K231</f>
        <v>0</v>
      </c>
      <c r="L230" s="293"/>
      <c r="M230" s="133">
        <f>M231</f>
        <v>520.315</v>
      </c>
      <c r="N230" s="270">
        <f>N231</f>
        <v>520.315</v>
      </c>
      <c r="O230" s="270"/>
      <c r="P230" s="270">
        <f>P231</f>
        <v>0</v>
      </c>
      <c r="Q230" s="225"/>
    </row>
    <row r="231" spans="1:17" ht="34.5" customHeight="1">
      <c r="A231" s="35" t="s">
        <v>165</v>
      </c>
      <c r="B231" s="45" t="s">
        <v>51</v>
      </c>
      <c r="C231" s="125">
        <v>520.317</v>
      </c>
      <c r="D231" s="79">
        <v>520.317</v>
      </c>
      <c r="E231" s="79"/>
      <c r="F231" s="79"/>
      <c r="G231" s="289"/>
      <c r="H231" s="125">
        <v>520.315</v>
      </c>
      <c r="I231" s="79">
        <v>520.315</v>
      </c>
      <c r="J231" s="79"/>
      <c r="K231" s="79"/>
      <c r="L231" s="289"/>
      <c r="M231" s="125">
        <v>520.315</v>
      </c>
      <c r="N231" s="79">
        <v>520.315</v>
      </c>
      <c r="O231" s="79"/>
      <c r="P231" s="79"/>
      <c r="Q231" s="102"/>
    </row>
    <row r="232" spans="1:17" ht="14.25" customHeight="1">
      <c r="A232" s="35" t="s">
        <v>486</v>
      </c>
      <c r="B232" s="108" t="s">
        <v>487</v>
      </c>
      <c r="C232" s="132">
        <f>C233</f>
        <v>206.726</v>
      </c>
      <c r="D232" s="127"/>
      <c r="E232" s="291"/>
      <c r="F232" s="127">
        <f>F233</f>
        <v>206.726</v>
      </c>
      <c r="G232" s="289"/>
      <c r="H232" s="132">
        <f>H233</f>
        <v>206.726</v>
      </c>
      <c r="I232" s="127"/>
      <c r="J232" s="291"/>
      <c r="K232" s="127">
        <f>K233</f>
        <v>206.726</v>
      </c>
      <c r="L232" s="293"/>
      <c r="M232" s="132">
        <f>M233</f>
        <v>206.726</v>
      </c>
      <c r="N232" s="127"/>
      <c r="O232" s="291"/>
      <c r="P232" s="127">
        <f>P233</f>
        <v>206.726</v>
      </c>
      <c r="Q232" s="102"/>
    </row>
    <row r="233" spans="1:17" ht="36.75" customHeight="1">
      <c r="A233" s="35" t="s">
        <v>165</v>
      </c>
      <c r="B233" s="45" t="s">
        <v>409</v>
      </c>
      <c r="C233" s="125">
        <v>206.726</v>
      </c>
      <c r="D233" s="79"/>
      <c r="E233" s="79"/>
      <c r="F233" s="79">
        <v>206.726</v>
      </c>
      <c r="G233" s="289"/>
      <c r="H233" s="126">
        <v>206.726</v>
      </c>
      <c r="I233" s="292"/>
      <c r="J233" s="292"/>
      <c r="K233" s="292">
        <v>206.726</v>
      </c>
      <c r="L233" s="293"/>
      <c r="M233" s="126">
        <v>206.726</v>
      </c>
      <c r="N233" s="292"/>
      <c r="O233" s="292"/>
      <c r="P233" s="292">
        <v>206.726</v>
      </c>
      <c r="Q233" s="102"/>
    </row>
    <row r="234" spans="1:17" ht="13.5" customHeight="1">
      <c r="A234" s="35" t="s">
        <v>387</v>
      </c>
      <c r="B234" s="108" t="s">
        <v>488</v>
      </c>
      <c r="C234" s="132">
        <f>C235</f>
        <v>552.643</v>
      </c>
      <c r="D234" s="127"/>
      <c r="E234" s="291"/>
      <c r="F234" s="127">
        <f>F235</f>
        <v>552.643</v>
      </c>
      <c r="G234" s="289"/>
      <c r="H234" s="132">
        <f>H235</f>
        <v>552.643</v>
      </c>
      <c r="I234" s="127"/>
      <c r="J234" s="291"/>
      <c r="K234" s="127">
        <f>K235</f>
        <v>552.643</v>
      </c>
      <c r="L234" s="293"/>
      <c r="M234" s="132">
        <f>M235</f>
        <v>552.643</v>
      </c>
      <c r="N234" s="127"/>
      <c r="O234" s="291"/>
      <c r="P234" s="127">
        <f>P235</f>
        <v>552.643</v>
      </c>
      <c r="Q234" s="102"/>
    </row>
    <row r="235" spans="1:17" ht="36.75" customHeight="1">
      <c r="A235" s="35" t="s">
        <v>165</v>
      </c>
      <c r="B235" s="45" t="s">
        <v>51</v>
      </c>
      <c r="C235" s="125">
        <v>552.643</v>
      </c>
      <c r="D235" s="79"/>
      <c r="E235" s="79"/>
      <c r="F235" s="79">
        <v>552.643</v>
      </c>
      <c r="G235" s="289"/>
      <c r="H235" s="125">
        <v>552.643</v>
      </c>
      <c r="I235" s="79"/>
      <c r="J235" s="79"/>
      <c r="K235" s="79">
        <v>552.643</v>
      </c>
      <c r="L235" s="293"/>
      <c r="M235" s="125">
        <v>552.643</v>
      </c>
      <c r="N235" s="79"/>
      <c r="O235" s="79"/>
      <c r="P235" s="79">
        <v>552.643</v>
      </c>
      <c r="Q235" s="102"/>
    </row>
    <row r="236" spans="1:17" ht="13.5" customHeight="1">
      <c r="A236" s="35" t="s">
        <v>388</v>
      </c>
      <c r="B236" s="108" t="s">
        <v>489</v>
      </c>
      <c r="C236" s="132">
        <f>C237</f>
        <v>709.802</v>
      </c>
      <c r="D236" s="127"/>
      <c r="E236" s="291"/>
      <c r="F236" s="127">
        <f>F237</f>
        <v>709.802</v>
      </c>
      <c r="G236" s="289"/>
      <c r="H236" s="132">
        <f>H237</f>
        <v>709.802</v>
      </c>
      <c r="I236" s="127"/>
      <c r="J236" s="291"/>
      <c r="K236" s="127">
        <f>K237</f>
        <v>709.802</v>
      </c>
      <c r="L236" s="293"/>
      <c r="M236" s="132">
        <f>M237</f>
        <v>709.802</v>
      </c>
      <c r="N236" s="127"/>
      <c r="O236" s="291"/>
      <c r="P236" s="127">
        <f>P237</f>
        <v>709.802</v>
      </c>
      <c r="Q236" s="102"/>
    </row>
    <row r="237" spans="1:17" ht="39" customHeight="1">
      <c r="A237" s="35" t="s">
        <v>165</v>
      </c>
      <c r="B237" s="45" t="s">
        <v>51</v>
      </c>
      <c r="C237" s="125">
        <v>709.802</v>
      </c>
      <c r="D237" s="79"/>
      <c r="E237" s="79"/>
      <c r="F237" s="79">
        <v>709.802</v>
      </c>
      <c r="G237" s="289"/>
      <c r="H237" s="126">
        <v>709.802</v>
      </c>
      <c r="I237" s="292"/>
      <c r="J237" s="292"/>
      <c r="K237" s="292">
        <v>709.802</v>
      </c>
      <c r="L237" s="293"/>
      <c r="M237" s="126">
        <v>709.802</v>
      </c>
      <c r="N237" s="292"/>
      <c r="O237" s="292"/>
      <c r="P237" s="292">
        <v>709.802</v>
      </c>
      <c r="Q237" s="102"/>
    </row>
    <row r="238" spans="1:17" ht="15" customHeight="1">
      <c r="A238" s="35" t="s">
        <v>389</v>
      </c>
      <c r="B238" s="108" t="s">
        <v>490</v>
      </c>
      <c r="C238" s="132">
        <f>C239</f>
        <v>84.818</v>
      </c>
      <c r="D238" s="127"/>
      <c r="E238" s="127"/>
      <c r="F238" s="127">
        <f>F239</f>
        <v>84.818</v>
      </c>
      <c r="G238" s="289"/>
      <c r="H238" s="132">
        <f>H239</f>
        <v>84.818</v>
      </c>
      <c r="I238" s="127"/>
      <c r="J238" s="127"/>
      <c r="K238" s="127">
        <f>K239</f>
        <v>84.818</v>
      </c>
      <c r="L238" s="289"/>
      <c r="M238" s="132">
        <f>M239</f>
        <v>84.818</v>
      </c>
      <c r="N238" s="127"/>
      <c r="O238" s="127"/>
      <c r="P238" s="127">
        <f>P239</f>
        <v>84.818</v>
      </c>
      <c r="Q238" s="102"/>
    </row>
    <row r="239" spans="1:17" ht="36.75" customHeight="1">
      <c r="A239" s="35" t="s">
        <v>165</v>
      </c>
      <c r="B239" s="45" t="s">
        <v>52</v>
      </c>
      <c r="C239" s="125">
        <v>84.818</v>
      </c>
      <c r="D239" s="79"/>
      <c r="E239" s="79"/>
      <c r="F239" s="79">
        <v>84.818</v>
      </c>
      <c r="G239" s="289"/>
      <c r="H239" s="125">
        <v>84.818</v>
      </c>
      <c r="I239" s="79"/>
      <c r="J239" s="79"/>
      <c r="K239" s="79">
        <v>84.818</v>
      </c>
      <c r="L239" s="289"/>
      <c r="M239" s="125">
        <v>84.818</v>
      </c>
      <c r="N239" s="79"/>
      <c r="O239" s="79"/>
      <c r="P239" s="79">
        <v>84.818</v>
      </c>
      <c r="Q239" s="102"/>
    </row>
    <row r="240" spans="1:17" ht="13.5" customHeight="1">
      <c r="A240" s="35" t="s">
        <v>397</v>
      </c>
      <c r="B240" s="108" t="s">
        <v>491</v>
      </c>
      <c r="C240" s="132">
        <f>C241</f>
        <v>270</v>
      </c>
      <c r="D240" s="127">
        <f>D241</f>
        <v>270</v>
      </c>
      <c r="E240" s="291"/>
      <c r="F240" s="127">
        <f>F241</f>
        <v>0</v>
      </c>
      <c r="G240" s="289"/>
      <c r="H240" s="132">
        <f>H241</f>
        <v>270</v>
      </c>
      <c r="I240" s="127">
        <f>I241</f>
        <v>270</v>
      </c>
      <c r="J240" s="291"/>
      <c r="K240" s="127">
        <f>K241</f>
        <v>0</v>
      </c>
      <c r="L240" s="289"/>
      <c r="M240" s="132">
        <f>M241</f>
        <v>270</v>
      </c>
      <c r="N240" s="127">
        <f>N241</f>
        <v>270</v>
      </c>
      <c r="O240" s="291"/>
      <c r="P240" s="127">
        <f>P241</f>
        <v>0</v>
      </c>
      <c r="Q240" s="102"/>
    </row>
    <row r="241" spans="1:17" ht="38.25" customHeight="1">
      <c r="A241" s="35" t="s">
        <v>165</v>
      </c>
      <c r="B241" s="45" t="s">
        <v>409</v>
      </c>
      <c r="C241" s="125">
        <v>270</v>
      </c>
      <c r="D241" s="79">
        <v>270</v>
      </c>
      <c r="E241" s="79"/>
      <c r="F241" s="79"/>
      <c r="G241" s="289"/>
      <c r="H241" s="125">
        <v>270</v>
      </c>
      <c r="I241" s="79">
        <v>270</v>
      </c>
      <c r="J241" s="79"/>
      <c r="K241" s="79"/>
      <c r="L241" s="289"/>
      <c r="M241" s="125">
        <v>270</v>
      </c>
      <c r="N241" s="79">
        <v>270</v>
      </c>
      <c r="O241" s="79"/>
      <c r="P241" s="79"/>
      <c r="Q241" s="102"/>
    </row>
    <row r="242" spans="1:17" ht="14.25" customHeight="1">
      <c r="A242" s="40" t="s">
        <v>492</v>
      </c>
      <c r="B242" s="109" t="s">
        <v>493</v>
      </c>
      <c r="C242" s="133">
        <f>C243</f>
        <v>752.49</v>
      </c>
      <c r="D242" s="270"/>
      <c r="E242" s="270"/>
      <c r="F242" s="270">
        <f>F243</f>
        <v>752.49</v>
      </c>
      <c r="G242" s="293"/>
      <c r="H242" s="133">
        <f>H243</f>
        <v>752.49</v>
      </c>
      <c r="I242" s="270"/>
      <c r="J242" s="270"/>
      <c r="K242" s="270">
        <f>K243</f>
        <v>752.49</v>
      </c>
      <c r="L242" s="293"/>
      <c r="M242" s="133">
        <f>M243</f>
        <v>752.49</v>
      </c>
      <c r="N242" s="270"/>
      <c r="O242" s="270"/>
      <c r="P242" s="270">
        <f>P243</f>
        <v>752.49</v>
      </c>
      <c r="Q242" s="225"/>
    </row>
    <row r="243" spans="1:17" ht="36" customHeight="1">
      <c r="A243" s="40" t="s">
        <v>165</v>
      </c>
      <c r="B243" s="44" t="s">
        <v>409</v>
      </c>
      <c r="C243" s="126">
        <v>752.49</v>
      </c>
      <c r="D243" s="292"/>
      <c r="E243" s="292"/>
      <c r="F243" s="292">
        <v>752.49</v>
      </c>
      <c r="G243" s="293"/>
      <c r="H243" s="126">
        <v>752.49</v>
      </c>
      <c r="I243" s="292"/>
      <c r="J243" s="292"/>
      <c r="K243" s="292">
        <v>752.49</v>
      </c>
      <c r="L243" s="293"/>
      <c r="M243" s="126">
        <v>752.49</v>
      </c>
      <c r="N243" s="292"/>
      <c r="O243" s="292"/>
      <c r="P243" s="292">
        <v>752.49</v>
      </c>
      <c r="Q243" s="225"/>
    </row>
    <row r="244" spans="1:17" ht="26.25" customHeight="1">
      <c r="A244" s="35" t="s">
        <v>494</v>
      </c>
      <c r="B244" s="108" t="s">
        <v>495</v>
      </c>
      <c r="C244" s="132">
        <v>21</v>
      </c>
      <c r="D244" s="127"/>
      <c r="E244" s="127"/>
      <c r="F244" s="127">
        <v>21</v>
      </c>
      <c r="G244" s="289"/>
      <c r="H244" s="132">
        <v>21</v>
      </c>
      <c r="I244" s="127"/>
      <c r="J244" s="127"/>
      <c r="K244" s="127">
        <v>21</v>
      </c>
      <c r="L244" s="293"/>
      <c r="M244" s="132">
        <v>21</v>
      </c>
      <c r="N244" s="127"/>
      <c r="O244" s="127"/>
      <c r="P244" s="127">
        <v>21</v>
      </c>
      <c r="Q244" s="102"/>
    </row>
    <row r="245" spans="1:17" ht="39" customHeight="1" thickBot="1">
      <c r="A245" s="56" t="s">
        <v>496</v>
      </c>
      <c r="B245" s="432" t="s">
        <v>497</v>
      </c>
      <c r="C245" s="433">
        <v>19.5</v>
      </c>
      <c r="D245" s="434"/>
      <c r="E245" s="434"/>
      <c r="F245" s="434">
        <v>19.5</v>
      </c>
      <c r="G245" s="431"/>
      <c r="H245" s="433">
        <v>19.5</v>
      </c>
      <c r="I245" s="434"/>
      <c r="J245" s="434"/>
      <c r="K245" s="434">
        <v>19.5</v>
      </c>
      <c r="L245" s="431"/>
      <c r="M245" s="433">
        <v>19.5</v>
      </c>
      <c r="N245" s="434"/>
      <c r="O245" s="434"/>
      <c r="P245" s="434">
        <v>19.5</v>
      </c>
      <c r="Q245" s="240"/>
    </row>
    <row r="246" spans="1:17" ht="26.25" customHeight="1">
      <c r="A246" s="40" t="s">
        <v>498</v>
      </c>
      <c r="B246" s="109" t="s">
        <v>499</v>
      </c>
      <c r="C246" s="133">
        <v>21</v>
      </c>
      <c r="D246" s="270"/>
      <c r="E246" s="270"/>
      <c r="F246" s="270">
        <v>21</v>
      </c>
      <c r="G246" s="293"/>
      <c r="H246" s="133">
        <v>21</v>
      </c>
      <c r="I246" s="270"/>
      <c r="J246" s="270"/>
      <c r="K246" s="270">
        <v>21</v>
      </c>
      <c r="L246" s="293"/>
      <c r="M246" s="133">
        <v>21</v>
      </c>
      <c r="N246" s="270"/>
      <c r="O246" s="270"/>
      <c r="P246" s="270">
        <v>21</v>
      </c>
      <c r="Q246" s="225"/>
    </row>
    <row r="247" spans="1:17" ht="26.25" customHeight="1">
      <c r="A247" s="35" t="s">
        <v>500</v>
      </c>
      <c r="B247" s="116" t="s">
        <v>501</v>
      </c>
      <c r="C247" s="132">
        <v>29.7</v>
      </c>
      <c r="D247" s="127"/>
      <c r="E247" s="127"/>
      <c r="F247" s="127">
        <v>29.7</v>
      </c>
      <c r="G247" s="289"/>
      <c r="H247" s="132">
        <v>29.7</v>
      </c>
      <c r="I247" s="127"/>
      <c r="J247" s="127"/>
      <c r="K247" s="127">
        <v>29.7</v>
      </c>
      <c r="L247" s="293"/>
      <c r="M247" s="132">
        <v>29.7</v>
      </c>
      <c r="N247" s="127"/>
      <c r="O247" s="127"/>
      <c r="P247" s="127">
        <v>29.7</v>
      </c>
      <c r="Q247" s="102"/>
    </row>
    <row r="248" spans="1:17" ht="27.75" customHeight="1">
      <c r="A248" s="35" t="s">
        <v>502</v>
      </c>
      <c r="B248" s="116" t="s">
        <v>503</v>
      </c>
      <c r="C248" s="132">
        <v>24</v>
      </c>
      <c r="D248" s="127"/>
      <c r="E248" s="127"/>
      <c r="F248" s="127">
        <v>24</v>
      </c>
      <c r="G248" s="289"/>
      <c r="H248" s="132">
        <v>24</v>
      </c>
      <c r="I248" s="127"/>
      <c r="J248" s="127"/>
      <c r="K248" s="127">
        <v>24</v>
      </c>
      <c r="L248" s="293"/>
      <c r="M248" s="132">
        <v>24</v>
      </c>
      <c r="N248" s="127"/>
      <c r="O248" s="127"/>
      <c r="P248" s="127">
        <v>24</v>
      </c>
      <c r="Q248" s="102"/>
    </row>
    <row r="249" spans="1:17" ht="25.5" customHeight="1">
      <c r="A249" s="35" t="s">
        <v>504</v>
      </c>
      <c r="B249" s="108" t="s">
        <v>505</v>
      </c>
      <c r="C249" s="132">
        <v>21</v>
      </c>
      <c r="D249" s="127"/>
      <c r="E249" s="127"/>
      <c r="F249" s="127">
        <v>21</v>
      </c>
      <c r="G249" s="289"/>
      <c r="H249" s="132">
        <v>21</v>
      </c>
      <c r="I249" s="127"/>
      <c r="J249" s="127"/>
      <c r="K249" s="127">
        <v>21</v>
      </c>
      <c r="L249" s="293"/>
      <c r="M249" s="132">
        <v>21</v>
      </c>
      <c r="N249" s="127"/>
      <c r="O249" s="127"/>
      <c r="P249" s="127">
        <v>21</v>
      </c>
      <c r="Q249" s="102"/>
    </row>
    <row r="250" spans="1:17" ht="36.75" customHeight="1">
      <c r="A250" s="35" t="s">
        <v>506</v>
      </c>
      <c r="B250" s="108" t="s">
        <v>507</v>
      </c>
      <c r="C250" s="132">
        <v>29.7</v>
      </c>
      <c r="D250" s="127"/>
      <c r="E250" s="127"/>
      <c r="F250" s="127">
        <v>29.7</v>
      </c>
      <c r="G250" s="289"/>
      <c r="H250" s="132">
        <v>29.7</v>
      </c>
      <c r="I250" s="127"/>
      <c r="J250" s="127"/>
      <c r="K250" s="127">
        <v>29.7</v>
      </c>
      <c r="L250" s="289"/>
      <c r="M250" s="132">
        <v>29.7</v>
      </c>
      <c r="N250" s="127"/>
      <c r="O250" s="127"/>
      <c r="P250" s="127">
        <v>29.7</v>
      </c>
      <c r="Q250" s="102"/>
    </row>
    <row r="251" spans="1:17" ht="27.75" customHeight="1">
      <c r="A251" s="35" t="s">
        <v>508</v>
      </c>
      <c r="B251" s="108" t="s">
        <v>509</v>
      </c>
      <c r="C251" s="132">
        <v>18</v>
      </c>
      <c r="D251" s="127"/>
      <c r="E251" s="127"/>
      <c r="F251" s="127">
        <v>18</v>
      </c>
      <c r="G251" s="289"/>
      <c r="H251" s="132">
        <v>18</v>
      </c>
      <c r="I251" s="127"/>
      <c r="J251" s="127"/>
      <c r="K251" s="127">
        <v>18</v>
      </c>
      <c r="L251" s="289"/>
      <c r="M251" s="132">
        <v>18</v>
      </c>
      <c r="N251" s="127"/>
      <c r="O251" s="127"/>
      <c r="P251" s="127">
        <v>18</v>
      </c>
      <c r="Q251" s="102"/>
    </row>
    <row r="252" spans="1:17" ht="26.25" customHeight="1">
      <c r="A252" s="40" t="s">
        <v>510</v>
      </c>
      <c r="B252" s="109" t="s">
        <v>511</v>
      </c>
      <c r="C252" s="133">
        <v>18</v>
      </c>
      <c r="D252" s="270"/>
      <c r="E252" s="270"/>
      <c r="F252" s="270">
        <v>18</v>
      </c>
      <c r="G252" s="293"/>
      <c r="H252" s="133">
        <v>18</v>
      </c>
      <c r="I252" s="270"/>
      <c r="J252" s="270"/>
      <c r="K252" s="270">
        <v>18</v>
      </c>
      <c r="L252" s="293"/>
      <c r="M252" s="133">
        <v>18</v>
      </c>
      <c r="N252" s="270"/>
      <c r="O252" s="270"/>
      <c r="P252" s="270">
        <v>18</v>
      </c>
      <c r="Q252" s="225"/>
    </row>
    <row r="253" spans="1:17" ht="27.75" customHeight="1">
      <c r="A253" s="35" t="s">
        <v>512</v>
      </c>
      <c r="B253" s="108" t="s">
        <v>0</v>
      </c>
      <c r="C253" s="132">
        <v>21</v>
      </c>
      <c r="D253" s="127"/>
      <c r="E253" s="127"/>
      <c r="F253" s="127">
        <v>21</v>
      </c>
      <c r="G253" s="289"/>
      <c r="H253" s="132">
        <v>21</v>
      </c>
      <c r="I253" s="127"/>
      <c r="J253" s="127"/>
      <c r="K253" s="127">
        <v>21</v>
      </c>
      <c r="L253" s="293"/>
      <c r="M253" s="132">
        <v>21</v>
      </c>
      <c r="N253" s="127"/>
      <c r="O253" s="127"/>
      <c r="P253" s="127">
        <v>21</v>
      </c>
      <c r="Q253" s="102"/>
    </row>
    <row r="254" spans="1:17" ht="17.25" customHeight="1">
      <c r="A254" s="49" t="s">
        <v>125</v>
      </c>
      <c r="B254" s="522" t="s">
        <v>129</v>
      </c>
      <c r="C254" s="132">
        <f>C255+C258+C262+C264+C267+C271+C272+C273+C274+C275+C276+C277+C278+C279</f>
        <v>798.6379999999999</v>
      </c>
      <c r="D254" s="246"/>
      <c r="E254" s="281"/>
      <c r="F254" s="127">
        <f>F255+F258+F262+F264+F267+F271+F272+F273+F274+F275+F276+F277+F278+F279</f>
        <v>798.6379999999999</v>
      </c>
      <c r="G254" s="249"/>
      <c r="H254" s="132">
        <f>H255+H258+H262+H264+H267+H271+H272+H273+H274+H275+H276+H277+H278+H279</f>
        <v>798.6379999999999</v>
      </c>
      <c r="I254" s="246"/>
      <c r="J254" s="281"/>
      <c r="K254" s="127">
        <f>K255+K258+K262+K264+K267+K271+K272+K273+K274+K275+K276+K277+K278+K279</f>
        <v>798.6379999999999</v>
      </c>
      <c r="L254" s="249"/>
      <c r="M254" s="132">
        <f>M255+M258+M262+M264+M267+M271+M272+M273+M274+M275+M276+M277+M278+M279</f>
        <v>798.6379999999999</v>
      </c>
      <c r="N254" s="246"/>
      <c r="O254" s="281"/>
      <c r="P254" s="127">
        <f>P255+P258+P262+P264+P267+P271+P272+P273+P274+P275+P276+P277+P278+P279</f>
        <v>798.6379999999999</v>
      </c>
      <c r="Q254" s="102"/>
    </row>
    <row r="255" spans="1:17" ht="25.5" customHeight="1">
      <c r="A255" s="35" t="s">
        <v>143</v>
      </c>
      <c r="B255" s="71" t="s">
        <v>440</v>
      </c>
      <c r="C255" s="132">
        <f>C256+C257</f>
        <v>145.2</v>
      </c>
      <c r="D255" s="127"/>
      <c r="E255" s="127"/>
      <c r="F255" s="127">
        <f>F256+F257</f>
        <v>145.2</v>
      </c>
      <c r="G255" s="289"/>
      <c r="H255" s="132">
        <f>H256+H257</f>
        <v>145.2</v>
      </c>
      <c r="I255" s="127"/>
      <c r="J255" s="127"/>
      <c r="K255" s="127">
        <f>K256+K257</f>
        <v>145.2</v>
      </c>
      <c r="L255" s="289"/>
      <c r="M255" s="132">
        <f>M256+M257</f>
        <v>145.2</v>
      </c>
      <c r="N255" s="127"/>
      <c r="O255" s="127"/>
      <c r="P255" s="127">
        <f>P256+P257</f>
        <v>145.2</v>
      </c>
      <c r="Q255" s="102"/>
    </row>
    <row r="256" spans="1:17" ht="24" customHeight="1">
      <c r="A256" s="40" t="s">
        <v>165</v>
      </c>
      <c r="B256" s="44" t="s">
        <v>442</v>
      </c>
      <c r="C256" s="126">
        <v>115.5</v>
      </c>
      <c r="D256" s="292"/>
      <c r="E256" s="292"/>
      <c r="F256" s="292">
        <v>115.5</v>
      </c>
      <c r="G256" s="293"/>
      <c r="H256" s="126">
        <v>115.5</v>
      </c>
      <c r="I256" s="292"/>
      <c r="J256" s="292"/>
      <c r="K256" s="292">
        <v>115.5</v>
      </c>
      <c r="L256" s="293"/>
      <c r="M256" s="126">
        <v>115.5</v>
      </c>
      <c r="N256" s="292"/>
      <c r="O256" s="292"/>
      <c r="P256" s="292">
        <v>115.5</v>
      </c>
      <c r="Q256" s="225"/>
    </row>
    <row r="257" spans="1:17" ht="24" customHeight="1">
      <c r="A257" s="35" t="s">
        <v>125</v>
      </c>
      <c r="B257" s="45" t="s">
        <v>443</v>
      </c>
      <c r="C257" s="125">
        <v>29.7</v>
      </c>
      <c r="D257" s="79"/>
      <c r="E257" s="79"/>
      <c r="F257" s="79">
        <v>29.7</v>
      </c>
      <c r="G257" s="289"/>
      <c r="H257" s="125">
        <v>29.7</v>
      </c>
      <c r="I257" s="79"/>
      <c r="J257" s="79"/>
      <c r="K257" s="79">
        <v>29.7</v>
      </c>
      <c r="L257" s="289"/>
      <c r="M257" s="125">
        <v>29.7</v>
      </c>
      <c r="N257" s="79"/>
      <c r="O257" s="79"/>
      <c r="P257" s="79">
        <v>29.7</v>
      </c>
      <c r="Q257" s="102"/>
    </row>
    <row r="258" spans="1:17" ht="15.75" customHeight="1">
      <c r="A258" s="40" t="s">
        <v>127</v>
      </c>
      <c r="B258" s="109" t="s">
        <v>444</v>
      </c>
      <c r="C258" s="133">
        <f>C259+C260+C261</f>
        <v>199.03799999999998</v>
      </c>
      <c r="D258" s="270"/>
      <c r="E258" s="271"/>
      <c r="F258" s="270">
        <f>F259+F260+F261</f>
        <v>199.03799999999998</v>
      </c>
      <c r="G258" s="293"/>
      <c r="H258" s="133">
        <f>H259+H260+H261</f>
        <v>199.03799999999998</v>
      </c>
      <c r="I258" s="270"/>
      <c r="J258" s="271"/>
      <c r="K258" s="270">
        <f>K259+K260+K261</f>
        <v>199.03799999999998</v>
      </c>
      <c r="L258" s="293"/>
      <c r="M258" s="133">
        <f>M259+M260+M261</f>
        <v>199.03799999999998</v>
      </c>
      <c r="N258" s="270"/>
      <c r="O258" s="271"/>
      <c r="P258" s="270">
        <f>P259+P260+P261</f>
        <v>199.03799999999998</v>
      </c>
      <c r="Q258" s="225"/>
    </row>
    <row r="259" spans="1:17" ht="25.5" customHeight="1">
      <c r="A259" s="40" t="s">
        <v>165</v>
      </c>
      <c r="B259" s="45" t="s">
        <v>441</v>
      </c>
      <c r="C259" s="126">
        <v>2.438</v>
      </c>
      <c r="D259" s="292"/>
      <c r="E259" s="292"/>
      <c r="F259" s="292">
        <v>2.438</v>
      </c>
      <c r="G259" s="293"/>
      <c r="H259" s="126">
        <v>2.438</v>
      </c>
      <c r="I259" s="292"/>
      <c r="J259" s="292"/>
      <c r="K259" s="292">
        <v>2.438</v>
      </c>
      <c r="L259" s="293"/>
      <c r="M259" s="126">
        <v>2.438</v>
      </c>
      <c r="N259" s="292"/>
      <c r="O259" s="292"/>
      <c r="P259" s="292">
        <v>2.438</v>
      </c>
      <c r="Q259" s="225"/>
    </row>
    <row r="260" spans="1:17" ht="27" customHeight="1">
      <c r="A260" s="35" t="s">
        <v>125</v>
      </c>
      <c r="B260" s="45" t="s">
        <v>16</v>
      </c>
      <c r="C260" s="125">
        <v>175.6</v>
      </c>
      <c r="D260" s="79"/>
      <c r="E260" s="79"/>
      <c r="F260" s="79">
        <v>175.6</v>
      </c>
      <c r="G260" s="289"/>
      <c r="H260" s="125">
        <v>175.6</v>
      </c>
      <c r="I260" s="79"/>
      <c r="J260" s="79"/>
      <c r="K260" s="79">
        <v>175.6</v>
      </c>
      <c r="L260" s="289"/>
      <c r="M260" s="125">
        <v>175.6</v>
      </c>
      <c r="N260" s="79"/>
      <c r="O260" s="79"/>
      <c r="P260" s="79">
        <v>175.6</v>
      </c>
      <c r="Q260" s="102"/>
    </row>
    <row r="261" spans="1:17" ht="24.75" customHeight="1">
      <c r="A261" s="35" t="s">
        <v>162</v>
      </c>
      <c r="B261" s="45" t="s">
        <v>443</v>
      </c>
      <c r="C261" s="125">
        <v>21</v>
      </c>
      <c r="D261" s="79"/>
      <c r="E261" s="79"/>
      <c r="F261" s="79">
        <v>21</v>
      </c>
      <c r="G261" s="289"/>
      <c r="H261" s="125">
        <v>21</v>
      </c>
      <c r="I261" s="79"/>
      <c r="J261" s="79"/>
      <c r="K261" s="79">
        <v>21</v>
      </c>
      <c r="L261" s="289"/>
      <c r="M261" s="125">
        <v>21</v>
      </c>
      <c r="N261" s="79"/>
      <c r="O261" s="79"/>
      <c r="P261" s="79">
        <v>21</v>
      </c>
      <c r="Q261" s="102"/>
    </row>
    <row r="262" spans="1:17" ht="14.25" customHeight="1">
      <c r="A262" s="35" t="s">
        <v>128</v>
      </c>
      <c r="B262" s="108" t="s">
        <v>445</v>
      </c>
      <c r="C262" s="132">
        <f>C263</f>
        <v>19.5</v>
      </c>
      <c r="D262" s="127"/>
      <c r="E262" s="127"/>
      <c r="F262" s="127">
        <f>F263</f>
        <v>19.5</v>
      </c>
      <c r="G262" s="289"/>
      <c r="H262" s="132">
        <f>H263</f>
        <v>19.5</v>
      </c>
      <c r="I262" s="127"/>
      <c r="J262" s="127"/>
      <c r="K262" s="127">
        <f>K263</f>
        <v>19.5</v>
      </c>
      <c r="L262" s="289"/>
      <c r="M262" s="132">
        <f>M263</f>
        <v>19.5</v>
      </c>
      <c r="N262" s="127"/>
      <c r="O262" s="127"/>
      <c r="P262" s="127">
        <f>P263</f>
        <v>19.5</v>
      </c>
      <c r="Q262" s="102"/>
    </row>
    <row r="263" spans="1:17" ht="25.5" customHeight="1">
      <c r="A263" s="35" t="s">
        <v>165</v>
      </c>
      <c r="B263" s="45" t="s">
        <v>443</v>
      </c>
      <c r="C263" s="125">
        <v>19.5</v>
      </c>
      <c r="D263" s="79"/>
      <c r="E263" s="79"/>
      <c r="F263" s="79">
        <v>19.5</v>
      </c>
      <c r="G263" s="289"/>
      <c r="H263" s="125">
        <v>19.5</v>
      </c>
      <c r="I263" s="79"/>
      <c r="J263" s="79"/>
      <c r="K263" s="79">
        <v>19.5</v>
      </c>
      <c r="L263" s="289"/>
      <c r="M263" s="125">
        <v>19.5</v>
      </c>
      <c r="N263" s="79"/>
      <c r="O263" s="79"/>
      <c r="P263" s="79">
        <v>19.5</v>
      </c>
      <c r="Q263" s="102"/>
    </row>
    <row r="264" spans="1:17" ht="14.25" customHeight="1">
      <c r="A264" s="83" t="s">
        <v>155</v>
      </c>
      <c r="B264" s="108" t="s">
        <v>446</v>
      </c>
      <c r="C264" s="132">
        <f>C265+C266</f>
        <v>26</v>
      </c>
      <c r="D264" s="127"/>
      <c r="E264" s="127"/>
      <c r="F264" s="127">
        <f>F265+F266</f>
        <v>26</v>
      </c>
      <c r="G264" s="289"/>
      <c r="H264" s="132">
        <f>H265+H266</f>
        <v>26</v>
      </c>
      <c r="I264" s="127"/>
      <c r="J264" s="127"/>
      <c r="K264" s="127">
        <f>K265+K266</f>
        <v>26</v>
      </c>
      <c r="L264" s="289"/>
      <c r="M264" s="132">
        <f>M265+M266</f>
        <v>26</v>
      </c>
      <c r="N264" s="127"/>
      <c r="O264" s="127"/>
      <c r="P264" s="127">
        <f>P265+P266</f>
        <v>26</v>
      </c>
      <c r="Q264" s="102"/>
    </row>
    <row r="265" spans="1:17" ht="14.25" customHeight="1">
      <c r="A265" s="35" t="s">
        <v>165</v>
      </c>
      <c r="B265" s="45" t="s">
        <v>447</v>
      </c>
      <c r="C265" s="125">
        <v>5</v>
      </c>
      <c r="D265" s="79"/>
      <c r="E265" s="79"/>
      <c r="F265" s="79">
        <v>5</v>
      </c>
      <c r="G265" s="289"/>
      <c r="H265" s="125">
        <v>5</v>
      </c>
      <c r="I265" s="79"/>
      <c r="J265" s="79"/>
      <c r="K265" s="79">
        <v>5</v>
      </c>
      <c r="L265" s="289"/>
      <c r="M265" s="125">
        <v>5</v>
      </c>
      <c r="N265" s="79"/>
      <c r="O265" s="79"/>
      <c r="P265" s="79">
        <v>5</v>
      </c>
      <c r="Q265" s="102"/>
    </row>
    <row r="266" spans="1:17" ht="23.25" customHeight="1">
      <c r="A266" s="35" t="s">
        <v>125</v>
      </c>
      <c r="B266" s="45" t="s">
        <v>443</v>
      </c>
      <c r="C266" s="125">
        <v>21</v>
      </c>
      <c r="D266" s="79"/>
      <c r="E266" s="79"/>
      <c r="F266" s="79">
        <v>21</v>
      </c>
      <c r="G266" s="289"/>
      <c r="H266" s="125">
        <v>21</v>
      </c>
      <c r="I266" s="79"/>
      <c r="J266" s="79"/>
      <c r="K266" s="79">
        <v>21</v>
      </c>
      <c r="L266" s="289"/>
      <c r="M266" s="125">
        <v>21</v>
      </c>
      <c r="N266" s="79"/>
      <c r="O266" s="79"/>
      <c r="P266" s="79">
        <v>21</v>
      </c>
      <c r="Q266" s="102"/>
    </row>
    <row r="267" spans="1:17" ht="16.5" customHeight="1" thickBot="1">
      <c r="A267" s="56" t="s">
        <v>156</v>
      </c>
      <c r="B267" s="432" t="s">
        <v>448</v>
      </c>
      <c r="C267" s="433">
        <f>C268+C269+C270</f>
        <v>224.7</v>
      </c>
      <c r="D267" s="434"/>
      <c r="E267" s="434"/>
      <c r="F267" s="434">
        <f>F268+F269+F270</f>
        <v>224.7</v>
      </c>
      <c r="G267" s="431"/>
      <c r="H267" s="433">
        <f>H268+H269+H270</f>
        <v>224.7</v>
      </c>
      <c r="I267" s="434"/>
      <c r="J267" s="434"/>
      <c r="K267" s="434">
        <f>K268+K269+K270</f>
        <v>224.7</v>
      </c>
      <c r="L267" s="431"/>
      <c r="M267" s="433">
        <f>M268+M269+M270</f>
        <v>224.7</v>
      </c>
      <c r="N267" s="434"/>
      <c r="O267" s="434"/>
      <c r="P267" s="434">
        <f>P268+P269+P270</f>
        <v>224.7</v>
      </c>
      <c r="Q267" s="240"/>
    </row>
    <row r="268" spans="1:17" ht="27.75" customHeight="1">
      <c r="A268" s="40" t="s">
        <v>165</v>
      </c>
      <c r="B268" s="44" t="s">
        <v>359</v>
      </c>
      <c r="C268" s="126">
        <v>30</v>
      </c>
      <c r="D268" s="292"/>
      <c r="E268" s="292"/>
      <c r="F268" s="292">
        <v>30</v>
      </c>
      <c r="G268" s="293"/>
      <c r="H268" s="126">
        <v>30</v>
      </c>
      <c r="I268" s="292"/>
      <c r="J268" s="292"/>
      <c r="K268" s="292">
        <v>30</v>
      </c>
      <c r="L268" s="293"/>
      <c r="M268" s="126">
        <v>30</v>
      </c>
      <c r="N268" s="292"/>
      <c r="O268" s="292"/>
      <c r="P268" s="292">
        <v>30</v>
      </c>
      <c r="Q268" s="225"/>
    </row>
    <row r="269" spans="1:17" ht="25.5" customHeight="1">
      <c r="A269" s="40" t="s">
        <v>125</v>
      </c>
      <c r="B269" s="45" t="s">
        <v>46</v>
      </c>
      <c r="C269" s="126">
        <v>165</v>
      </c>
      <c r="D269" s="292"/>
      <c r="E269" s="292"/>
      <c r="F269" s="292">
        <v>165</v>
      </c>
      <c r="G269" s="293"/>
      <c r="H269" s="126">
        <v>165</v>
      </c>
      <c r="I269" s="292"/>
      <c r="J269" s="292"/>
      <c r="K269" s="292">
        <v>165</v>
      </c>
      <c r="L269" s="293"/>
      <c r="M269" s="126">
        <v>165</v>
      </c>
      <c r="N269" s="292"/>
      <c r="O269" s="292"/>
      <c r="P269" s="292">
        <v>165</v>
      </c>
      <c r="Q269" s="225"/>
    </row>
    <row r="270" spans="1:17" ht="24.75" customHeight="1">
      <c r="A270" s="35" t="s">
        <v>162</v>
      </c>
      <c r="B270" s="45" t="s">
        <v>443</v>
      </c>
      <c r="C270" s="125">
        <v>29.7</v>
      </c>
      <c r="D270" s="79"/>
      <c r="E270" s="79"/>
      <c r="F270" s="79">
        <v>29.7</v>
      </c>
      <c r="G270" s="289"/>
      <c r="H270" s="125">
        <v>29.7</v>
      </c>
      <c r="I270" s="79"/>
      <c r="J270" s="79"/>
      <c r="K270" s="79">
        <v>29.7</v>
      </c>
      <c r="L270" s="289"/>
      <c r="M270" s="125">
        <v>29.7</v>
      </c>
      <c r="N270" s="79"/>
      <c r="O270" s="79"/>
      <c r="P270" s="79">
        <v>29.7</v>
      </c>
      <c r="Q270" s="102"/>
    </row>
    <row r="271" spans="1:17" ht="24.75" customHeight="1">
      <c r="A271" s="40" t="s">
        <v>449</v>
      </c>
      <c r="B271" s="109" t="s">
        <v>450</v>
      </c>
      <c r="C271" s="133">
        <v>22.5</v>
      </c>
      <c r="D271" s="270"/>
      <c r="E271" s="270"/>
      <c r="F271" s="270">
        <v>22.5</v>
      </c>
      <c r="G271" s="286"/>
      <c r="H271" s="133">
        <v>22.5</v>
      </c>
      <c r="I271" s="270"/>
      <c r="J271" s="270"/>
      <c r="K271" s="270">
        <v>22.5</v>
      </c>
      <c r="L271" s="286"/>
      <c r="M271" s="133">
        <v>22.5</v>
      </c>
      <c r="N271" s="270"/>
      <c r="O271" s="270"/>
      <c r="P271" s="270">
        <v>22.5</v>
      </c>
      <c r="Q271" s="225"/>
    </row>
    <row r="272" spans="1:17" ht="29.25" customHeight="1">
      <c r="A272" s="35" t="s">
        <v>451</v>
      </c>
      <c r="B272" s="108" t="s">
        <v>452</v>
      </c>
      <c r="C272" s="132">
        <v>19.5</v>
      </c>
      <c r="D272" s="127"/>
      <c r="E272" s="127"/>
      <c r="F272" s="127">
        <v>19.5</v>
      </c>
      <c r="G272" s="288"/>
      <c r="H272" s="132">
        <v>19.5</v>
      </c>
      <c r="I272" s="127"/>
      <c r="J272" s="127"/>
      <c r="K272" s="127">
        <v>19.5</v>
      </c>
      <c r="L272" s="288"/>
      <c r="M272" s="132">
        <v>19.5</v>
      </c>
      <c r="N272" s="127"/>
      <c r="O272" s="127"/>
      <c r="P272" s="127">
        <v>19.5</v>
      </c>
      <c r="Q272" s="102"/>
    </row>
    <row r="273" spans="1:17" ht="34.5" customHeight="1">
      <c r="A273" s="40" t="s">
        <v>453</v>
      </c>
      <c r="B273" s="109" t="s">
        <v>454</v>
      </c>
      <c r="C273" s="133">
        <v>22.5</v>
      </c>
      <c r="D273" s="270"/>
      <c r="E273" s="270"/>
      <c r="F273" s="270">
        <v>22.5</v>
      </c>
      <c r="G273" s="286"/>
      <c r="H273" s="133">
        <v>22.5</v>
      </c>
      <c r="I273" s="270"/>
      <c r="J273" s="270"/>
      <c r="K273" s="270">
        <v>22.5</v>
      </c>
      <c r="L273" s="286"/>
      <c r="M273" s="133">
        <v>22.5</v>
      </c>
      <c r="N273" s="270"/>
      <c r="O273" s="270"/>
      <c r="P273" s="270">
        <v>22.5</v>
      </c>
      <c r="Q273" s="225"/>
    </row>
    <row r="274" spans="1:17" ht="26.25" customHeight="1">
      <c r="A274" s="35" t="s">
        <v>455</v>
      </c>
      <c r="B274" s="108" t="s">
        <v>456</v>
      </c>
      <c r="C274" s="132">
        <v>24</v>
      </c>
      <c r="D274" s="127"/>
      <c r="E274" s="127"/>
      <c r="F274" s="127">
        <v>24</v>
      </c>
      <c r="G274" s="288"/>
      <c r="H274" s="132">
        <v>24</v>
      </c>
      <c r="I274" s="127"/>
      <c r="J274" s="127"/>
      <c r="K274" s="127">
        <v>24</v>
      </c>
      <c r="L274" s="288"/>
      <c r="M274" s="132">
        <v>24</v>
      </c>
      <c r="N274" s="127"/>
      <c r="O274" s="127"/>
      <c r="P274" s="127">
        <v>24</v>
      </c>
      <c r="Q274" s="102"/>
    </row>
    <row r="275" spans="1:17" ht="26.25" customHeight="1">
      <c r="A275" s="40" t="s">
        <v>457</v>
      </c>
      <c r="B275" s="109" t="s">
        <v>458</v>
      </c>
      <c r="C275" s="133">
        <v>29.7</v>
      </c>
      <c r="D275" s="270"/>
      <c r="E275" s="270"/>
      <c r="F275" s="270">
        <v>29.7</v>
      </c>
      <c r="G275" s="293"/>
      <c r="H275" s="133">
        <v>29.7</v>
      </c>
      <c r="I275" s="270"/>
      <c r="J275" s="270"/>
      <c r="K275" s="270">
        <v>29.7</v>
      </c>
      <c r="L275" s="286"/>
      <c r="M275" s="133">
        <v>29.7</v>
      </c>
      <c r="N275" s="270"/>
      <c r="O275" s="270"/>
      <c r="P275" s="270">
        <v>29.7</v>
      </c>
      <c r="Q275" s="225"/>
    </row>
    <row r="276" spans="1:17" ht="27.75" customHeight="1">
      <c r="A276" s="40" t="s">
        <v>459</v>
      </c>
      <c r="B276" s="108" t="s">
        <v>460</v>
      </c>
      <c r="C276" s="133">
        <v>16.5</v>
      </c>
      <c r="D276" s="270"/>
      <c r="E276" s="270"/>
      <c r="F276" s="270">
        <v>16.5</v>
      </c>
      <c r="G276" s="286"/>
      <c r="H276" s="133">
        <v>16.5</v>
      </c>
      <c r="I276" s="270"/>
      <c r="J276" s="270"/>
      <c r="K276" s="270">
        <v>16.5</v>
      </c>
      <c r="L276" s="286"/>
      <c r="M276" s="133">
        <v>16.5</v>
      </c>
      <c r="N276" s="270"/>
      <c r="O276" s="270"/>
      <c r="P276" s="270">
        <v>16.5</v>
      </c>
      <c r="Q276" s="225"/>
    </row>
    <row r="277" spans="1:17" ht="29.25" customHeight="1">
      <c r="A277" s="40" t="s">
        <v>461</v>
      </c>
      <c r="B277" s="108" t="s">
        <v>462</v>
      </c>
      <c r="C277" s="133">
        <v>18</v>
      </c>
      <c r="D277" s="270"/>
      <c r="E277" s="270"/>
      <c r="F277" s="270">
        <v>18</v>
      </c>
      <c r="G277" s="286"/>
      <c r="H277" s="133">
        <v>18</v>
      </c>
      <c r="I277" s="270"/>
      <c r="J277" s="270"/>
      <c r="K277" s="270">
        <v>18</v>
      </c>
      <c r="L277" s="286"/>
      <c r="M277" s="133">
        <v>18</v>
      </c>
      <c r="N277" s="270"/>
      <c r="O277" s="270"/>
      <c r="P277" s="270">
        <v>18</v>
      </c>
      <c r="Q277" s="225"/>
    </row>
    <row r="278" spans="1:17" ht="28.5" customHeight="1">
      <c r="A278" s="40" t="s">
        <v>463</v>
      </c>
      <c r="B278" s="108" t="s">
        <v>464</v>
      </c>
      <c r="C278" s="132">
        <v>22.5</v>
      </c>
      <c r="D278" s="270"/>
      <c r="E278" s="270"/>
      <c r="F278" s="270">
        <v>22.5</v>
      </c>
      <c r="G278" s="286"/>
      <c r="H278" s="132">
        <v>22.5</v>
      </c>
      <c r="I278" s="270"/>
      <c r="J278" s="270"/>
      <c r="K278" s="270">
        <v>22.5</v>
      </c>
      <c r="L278" s="286"/>
      <c r="M278" s="132">
        <v>22.5</v>
      </c>
      <c r="N278" s="270"/>
      <c r="O278" s="270"/>
      <c r="P278" s="270">
        <v>22.5</v>
      </c>
      <c r="Q278" s="225"/>
    </row>
    <row r="279" spans="1:17" ht="30" customHeight="1">
      <c r="A279" s="40" t="s">
        <v>465</v>
      </c>
      <c r="B279" s="108" t="s">
        <v>466</v>
      </c>
      <c r="C279" s="133">
        <v>9</v>
      </c>
      <c r="D279" s="270"/>
      <c r="E279" s="270"/>
      <c r="F279" s="270">
        <v>9</v>
      </c>
      <c r="G279" s="286"/>
      <c r="H279" s="133">
        <v>9</v>
      </c>
      <c r="I279" s="270"/>
      <c r="J279" s="270"/>
      <c r="K279" s="270">
        <v>9</v>
      </c>
      <c r="L279" s="286"/>
      <c r="M279" s="133">
        <v>9</v>
      </c>
      <c r="N279" s="270"/>
      <c r="O279" s="270"/>
      <c r="P279" s="270">
        <v>9</v>
      </c>
      <c r="Q279" s="225"/>
    </row>
    <row r="280" spans="1:17" ht="28.5" customHeight="1">
      <c r="A280" s="55" t="s">
        <v>162</v>
      </c>
      <c r="B280" s="522" t="s">
        <v>139</v>
      </c>
      <c r="C280" s="132">
        <f>C281+C282</f>
        <v>638.463</v>
      </c>
      <c r="D280" s="127"/>
      <c r="E280" s="291"/>
      <c r="F280" s="127">
        <f>F281+F282</f>
        <v>638.463</v>
      </c>
      <c r="G280" s="249"/>
      <c r="H280" s="132">
        <f>H281+H282</f>
        <v>638.463</v>
      </c>
      <c r="I280" s="127"/>
      <c r="J280" s="127"/>
      <c r="K280" s="127">
        <f>K281+K282</f>
        <v>638.463</v>
      </c>
      <c r="L280" s="288"/>
      <c r="M280" s="132">
        <f>M281+M282</f>
        <v>638.463</v>
      </c>
      <c r="N280" s="127"/>
      <c r="O280" s="127"/>
      <c r="P280" s="127">
        <f>P281+P282</f>
        <v>638.463</v>
      </c>
      <c r="Q280" s="70"/>
    </row>
    <row r="281" spans="1:17" ht="40.5" customHeight="1">
      <c r="A281" s="35" t="s">
        <v>135</v>
      </c>
      <c r="B281" s="45" t="s">
        <v>18</v>
      </c>
      <c r="C281" s="125">
        <v>538.663</v>
      </c>
      <c r="D281" s="79"/>
      <c r="E281" s="79"/>
      <c r="F281" s="79">
        <v>538.663</v>
      </c>
      <c r="G281" s="249"/>
      <c r="H281" s="134">
        <v>538.663</v>
      </c>
      <c r="I281" s="137"/>
      <c r="J281" s="137"/>
      <c r="K281" s="137">
        <v>538.663</v>
      </c>
      <c r="L281" s="239"/>
      <c r="M281" s="134">
        <v>538.663</v>
      </c>
      <c r="N281" s="137"/>
      <c r="O281" s="137"/>
      <c r="P281" s="137">
        <v>538.663</v>
      </c>
      <c r="Q281" s="102"/>
    </row>
    <row r="282" spans="1:17" ht="30" customHeight="1">
      <c r="A282" s="40" t="s">
        <v>17</v>
      </c>
      <c r="B282" s="44" t="s">
        <v>19</v>
      </c>
      <c r="C282" s="261">
        <v>99.8</v>
      </c>
      <c r="D282" s="262"/>
      <c r="E282" s="262"/>
      <c r="F282" s="262">
        <v>99.8</v>
      </c>
      <c r="G282" s="260"/>
      <c r="H282" s="318">
        <v>99.8</v>
      </c>
      <c r="I282" s="272"/>
      <c r="J282" s="272"/>
      <c r="K282" s="272">
        <v>99.8</v>
      </c>
      <c r="L282" s="295"/>
      <c r="M282" s="318">
        <v>99.8</v>
      </c>
      <c r="N282" s="272"/>
      <c r="O282" s="272"/>
      <c r="P282" s="272">
        <v>99.8</v>
      </c>
      <c r="Q282" s="225"/>
    </row>
    <row r="283" spans="1:17" ht="38.25" customHeight="1">
      <c r="A283" s="49" t="s">
        <v>141</v>
      </c>
      <c r="B283" s="522" t="s">
        <v>357</v>
      </c>
      <c r="C283" s="247">
        <v>150</v>
      </c>
      <c r="D283" s="246"/>
      <c r="E283" s="246"/>
      <c r="F283" s="246">
        <v>150</v>
      </c>
      <c r="G283" s="249"/>
      <c r="H283" s="241">
        <v>99.996</v>
      </c>
      <c r="I283" s="242"/>
      <c r="J283" s="242"/>
      <c r="K283" s="242">
        <v>99.996</v>
      </c>
      <c r="L283" s="395"/>
      <c r="M283" s="241">
        <v>99.996</v>
      </c>
      <c r="N283" s="242"/>
      <c r="O283" s="242"/>
      <c r="P283" s="242">
        <v>99.996</v>
      </c>
      <c r="Q283" s="102"/>
    </row>
    <row r="284" spans="1:17" ht="30.75" customHeight="1" thickBot="1">
      <c r="A284" s="583" t="s">
        <v>142</v>
      </c>
      <c r="B284" s="584" t="s">
        <v>365</v>
      </c>
      <c r="C284" s="585">
        <f>C285+C286</f>
        <v>793.6</v>
      </c>
      <c r="D284" s="586"/>
      <c r="E284" s="586"/>
      <c r="F284" s="586">
        <f>F285+F286</f>
        <v>793.6</v>
      </c>
      <c r="G284" s="273"/>
      <c r="H284" s="433">
        <f>H285+H286</f>
        <v>793.578</v>
      </c>
      <c r="I284" s="434"/>
      <c r="J284" s="434"/>
      <c r="K284" s="434">
        <f>K285+K286</f>
        <v>793.578</v>
      </c>
      <c r="L284" s="587"/>
      <c r="M284" s="433">
        <f>M285+M286</f>
        <v>793.578</v>
      </c>
      <c r="N284" s="434"/>
      <c r="O284" s="434"/>
      <c r="P284" s="434">
        <f>P285+P286</f>
        <v>793.578</v>
      </c>
      <c r="Q284" s="240"/>
    </row>
    <row r="285" spans="1:17" ht="27" customHeight="1">
      <c r="A285" s="83" t="s">
        <v>181</v>
      </c>
      <c r="B285" s="582" t="s">
        <v>393</v>
      </c>
      <c r="C285" s="462">
        <v>694.282</v>
      </c>
      <c r="D285" s="370"/>
      <c r="E285" s="370"/>
      <c r="F285" s="370">
        <v>694.282</v>
      </c>
      <c r="G285" s="252"/>
      <c r="H285" s="238">
        <v>694.26</v>
      </c>
      <c r="I285" s="165"/>
      <c r="J285" s="165"/>
      <c r="K285" s="165">
        <v>694.26</v>
      </c>
      <c r="L285" s="237"/>
      <c r="M285" s="238">
        <v>694.26</v>
      </c>
      <c r="N285" s="165"/>
      <c r="O285" s="165"/>
      <c r="P285" s="165">
        <v>694.26</v>
      </c>
      <c r="Q285" s="237"/>
    </row>
    <row r="286" spans="1:17" ht="37.5" customHeight="1">
      <c r="A286" s="35" t="s">
        <v>208</v>
      </c>
      <c r="B286" s="45" t="s">
        <v>394</v>
      </c>
      <c r="C286" s="125">
        <v>99.318</v>
      </c>
      <c r="D286" s="79"/>
      <c r="E286" s="79"/>
      <c r="F286" s="79">
        <v>99.318</v>
      </c>
      <c r="G286" s="249"/>
      <c r="H286" s="125">
        <v>99.318</v>
      </c>
      <c r="I286" s="79"/>
      <c r="J286" s="79"/>
      <c r="K286" s="79">
        <v>99.318</v>
      </c>
      <c r="L286" s="102"/>
      <c r="M286" s="125">
        <v>99.318</v>
      </c>
      <c r="N286" s="79"/>
      <c r="O286" s="79"/>
      <c r="P286" s="79">
        <v>99.318</v>
      </c>
      <c r="Q286" s="102"/>
    </row>
    <row r="287" spans="1:17" ht="42" customHeight="1" thickBot="1">
      <c r="A287" s="342" t="s">
        <v>164</v>
      </c>
      <c r="B287" s="523" t="s">
        <v>366</v>
      </c>
      <c r="C287" s="398">
        <v>5413.129</v>
      </c>
      <c r="D287" s="399"/>
      <c r="E287" s="399"/>
      <c r="F287" s="399">
        <v>5413.129</v>
      </c>
      <c r="G287" s="252"/>
      <c r="H287" s="398">
        <v>5413.129</v>
      </c>
      <c r="I287" s="399"/>
      <c r="J287" s="399"/>
      <c r="K287" s="399">
        <v>5413.129</v>
      </c>
      <c r="L287" s="228"/>
      <c r="M287" s="398">
        <v>5413.129</v>
      </c>
      <c r="N287" s="399"/>
      <c r="O287" s="399"/>
      <c r="P287" s="399">
        <v>5413.129</v>
      </c>
      <c r="Q287" s="228"/>
    </row>
    <row r="288" spans="1:17" ht="54" customHeight="1" thickBot="1">
      <c r="A288" s="52" t="s">
        <v>140</v>
      </c>
      <c r="B288" s="142" t="s">
        <v>231</v>
      </c>
      <c r="C288" s="285">
        <f aca="true" t="shared" si="2" ref="C288:Q288">C289</f>
        <v>27666.323999999997</v>
      </c>
      <c r="D288" s="283">
        <f t="shared" si="2"/>
        <v>13127.351</v>
      </c>
      <c r="E288" s="283">
        <f t="shared" si="2"/>
        <v>4254.17</v>
      </c>
      <c r="F288" s="283">
        <f t="shared" si="2"/>
        <v>10284.803</v>
      </c>
      <c r="G288" s="283">
        <f t="shared" si="2"/>
        <v>0</v>
      </c>
      <c r="H288" s="285">
        <f t="shared" si="2"/>
        <v>22092.676999999996</v>
      </c>
      <c r="I288" s="283">
        <f t="shared" si="2"/>
        <v>9249.034</v>
      </c>
      <c r="J288" s="283">
        <f t="shared" si="2"/>
        <v>2997.327</v>
      </c>
      <c r="K288" s="283">
        <f t="shared" si="2"/>
        <v>9846.316</v>
      </c>
      <c r="L288" s="283">
        <f t="shared" si="2"/>
        <v>0</v>
      </c>
      <c r="M288" s="285">
        <f t="shared" si="2"/>
        <v>22092.676999999996</v>
      </c>
      <c r="N288" s="283">
        <f t="shared" si="2"/>
        <v>9249.034</v>
      </c>
      <c r="O288" s="283">
        <f t="shared" si="2"/>
        <v>2997.327</v>
      </c>
      <c r="P288" s="283">
        <f t="shared" si="2"/>
        <v>9846.316</v>
      </c>
      <c r="Q288" s="283">
        <f t="shared" si="2"/>
        <v>0</v>
      </c>
    </row>
    <row r="289" spans="1:17" ht="28.5" customHeight="1">
      <c r="A289" s="58" t="s">
        <v>255</v>
      </c>
      <c r="B289" s="524" t="s">
        <v>92</v>
      </c>
      <c r="C289" s="344">
        <f>C290+C291+C292+C293+C294+C295</f>
        <v>27666.323999999997</v>
      </c>
      <c r="D289" s="345">
        <f>D290+D291+D292+D293+D294</f>
        <v>13127.351</v>
      </c>
      <c r="E289" s="345">
        <f>E290+E291+E292+E293+E294</f>
        <v>4254.17</v>
      </c>
      <c r="F289" s="345">
        <f>F290+F291+F292+F293+F294+F295</f>
        <v>10284.803</v>
      </c>
      <c r="G289" s="287">
        <f>G290+G291+G292+G293+G294</f>
        <v>0</v>
      </c>
      <c r="H289" s="344">
        <f>H290+H291+H292+H293+H294+H295</f>
        <v>22092.676999999996</v>
      </c>
      <c r="I289" s="345">
        <f>I290+I291+I292+I293+I294</f>
        <v>9249.034</v>
      </c>
      <c r="J289" s="345">
        <f>J290+J291+J292+J293+J294</f>
        <v>2997.327</v>
      </c>
      <c r="K289" s="345">
        <f>K290+K291+K292+K293+K294+K295</f>
        <v>9846.316</v>
      </c>
      <c r="L289" s="287">
        <f>L290+L291+L292+L293+L294</f>
        <v>0</v>
      </c>
      <c r="M289" s="344">
        <f>M290+M291+M292+M293+M294+M295</f>
        <v>22092.676999999996</v>
      </c>
      <c r="N289" s="345">
        <f>N290+N291+N292+N293+N294</f>
        <v>9249.034</v>
      </c>
      <c r="O289" s="345">
        <f>O290+O291+O292+O293+O294</f>
        <v>2997.327</v>
      </c>
      <c r="P289" s="345">
        <f>P290+P291+P292+P293+P294+P295</f>
        <v>9846.316</v>
      </c>
      <c r="Q289" s="287">
        <f>Q290+Q291+Q292+Q293+Q294</f>
        <v>0</v>
      </c>
    </row>
    <row r="290" spans="1:17" ht="62.25" customHeight="1">
      <c r="A290" s="83" t="s">
        <v>165</v>
      </c>
      <c r="B290" s="41" t="s">
        <v>20</v>
      </c>
      <c r="C290" s="119">
        <v>1427.758</v>
      </c>
      <c r="D290" s="34"/>
      <c r="E290" s="34"/>
      <c r="F290" s="79">
        <v>1427.758</v>
      </c>
      <c r="G290" s="249"/>
      <c r="H290" s="134">
        <v>1423.375</v>
      </c>
      <c r="I290" s="137"/>
      <c r="J290" s="137"/>
      <c r="K290" s="137">
        <v>1423.375</v>
      </c>
      <c r="L290" s="102"/>
      <c r="M290" s="134">
        <v>1423.375</v>
      </c>
      <c r="N290" s="137"/>
      <c r="O290" s="137"/>
      <c r="P290" s="137">
        <v>1423.375</v>
      </c>
      <c r="Q290" s="102"/>
    </row>
    <row r="291" spans="1:17" ht="25.5" customHeight="1">
      <c r="A291" s="35" t="s">
        <v>125</v>
      </c>
      <c r="B291" s="41" t="s">
        <v>358</v>
      </c>
      <c r="C291" s="119">
        <v>5472.958</v>
      </c>
      <c r="D291" s="34"/>
      <c r="E291" s="34"/>
      <c r="F291" s="79">
        <v>5472.958</v>
      </c>
      <c r="G291" s="249"/>
      <c r="H291" s="134">
        <v>5471.956</v>
      </c>
      <c r="I291" s="137"/>
      <c r="J291" s="137"/>
      <c r="K291" s="137">
        <v>5471.956</v>
      </c>
      <c r="L291" s="239"/>
      <c r="M291" s="134">
        <v>5471.956</v>
      </c>
      <c r="N291" s="137"/>
      <c r="O291" s="137"/>
      <c r="P291" s="137">
        <v>5471.956</v>
      </c>
      <c r="Q291" s="102"/>
    </row>
    <row r="292" spans="1:17" ht="57" customHeight="1">
      <c r="A292" s="13" t="s">
        <v>162</v>
      </c>
      <c r="B292" s="205" t="s">
        <v>364</v>
      </c>
      <c r="C292" s="318">
        <v>18445.063</v>
      </c>
      <c r="D292" s="272">
        <v>13127.351</v>
      </c>
      <c r="E292" s="272">
        <v>4254.17</v>
      </c>
      <c r="F292" s="186">
        <v>1063.542</v>
      </c>
      <c r="G292" s="295"/>
      <c r="H292" s="318">
        <v>12995.693</v>
      </c>
      <c r="I292" s="272">
        <v>9249.034</v>
      </c>
      <c r="J292" s="272">
        <v>2997.327</v>
      </c>
      <c r="K292" s="186">
        <v>749.332</v>
      </c>
      <c r="L292" s="295"/>
      <c r="M292" s="318">
        <v>12995.693</v>
      </c>
      <c r="N292" s="272">
        <v>9249.034</v>
      </c>
      <c r="O292" s="272">
        <v>2997.327</v>
      </c>
      <c r="P292" s="186">
        <v>749.332</v>
      </c>
      <c r="Q292" s="225"/>
    </row>
    <row r="293" spans="1:17" ht="50.25" customHeight="1">
      <c r="A293" s="11" t="s">
        <v>141</v>
      </c>
      <c r="B293" s="41" t="s">
        <v>295</v>
      </c>
      <c r="C293" s="111">
        <v>60.803</v>
      </c>
      <c r="D293" s="137"/>
      <c r="E293" s="137"/>
      <c r="F293" s="137">
        <v>60.803</v>
      </c>
      <c r="G293" s="102"/>
      <c r="H293" s="111">
        <v>60.803</v>
      </c>
      <c r="I293" s="137"/>
      <c r="J293" s="137"/>
      <c r="K293" s="137">
        <v>60.803</v>
      </c>
      <c r="L293" s="102"/>
      <c r="M293" s="111">
        <v>60.803</v>
      </c>
      <c r="N293" s="137"/>
      <c r="O293" s="137"/>
      <c r="P293" s="137">
        <v>60.803</v>
      </c>
      <c r="Q293" s="102"/>
    </row>
    <row r="294" spans="1:17" ht="39" customHeight="1">
      <c r="A294" s="14" t="s">
        <v>142</v>
      </c>
      <c r="B294" s="447" t="s">
        <v>21</v>
      </c>
      <c r="C294" s="294">
        <v>2183.678</v>
      </c>
      <c r="D294" s="166"/>
      <c r="E294" s="166"/>
      <c r="F294" s="272">
        <v>2183.678</v>
      </c>
      <c r="G294" s="225"/>
      <c r="H294" s="318">
        <v>2089.805</v>
      </c>
      <c r="I294" s="272"/>
      <c r="J294" s="272"/>
      <c r="K294" s="272">
        <v>2089.805</v>
      </c>
      <c r="L294" s="295"/>
      <c r="M294" s="318">
        <v>2089.805</v>
      </c>
      <c r="N294" s="272"/>
      <c r="O294" s="272"/>
      <c r="P294" s="272">
        <v>2089.805</v>
      </c>
      <c r="Q294" s="225"/>
    </row>
    <row r="295" spans="1:17" ht="38.25" customHeight="1" thickBot="1">
      <c r="A295" s="11" t="s">
        <v>164</v>
      </c>
      <c r="B295" s="448" t="s">
        <v>361</v>
      </c>
      <c r="C295" s="111">
        <v>76.064</v>
      </c>
      <c r="D295" s="99"/>
      <c r="E295" s="99"/>
      <c r="F295" s="137">
        <v>76.064</v>
      </c>
      <c r="G295" s="102"/>
      <c r="H295" s="134">
        <v>51.045</v>
      </c>
      <c r="I295" s="137"/>
      <c r="J295" s="137"/>
      <c r="K295" s="137">
        <v>51.045</v>
      </c>
      <c r="L295" s="239"/>
      <c r="M295" s="134">
        <v>51.045</v>
      </c>
      <c r="N295" s="137"/>
      <c r="O295" s="137"/>
      <c r="P295" s="137">
        <v>51.045</v>
      </c>
      <c r="Q295" s="102"/>
    </row>
    <row r="296" spans="1:17" ht="64.5" customHeight="1" thickBot="1">
      <c r="A296" s="60" t="s">
        <v>154</v>
      </c>
      <c r="B296" s="525" t="s">
        <v>331</v>
      </c>
      <c r="C296" s="143">
        <f>C297+C298+C299</f>
        <v>789.273</v>
      </c>
      <c r="D296" s="296"/>
      <c r="E296" s="297"/>
      <c r="F296" s="305">
        <f>F297+F298+F299</f>
        <v>789.273</v>
      </c>
      <c r="G296" s="299"/>
      <c r="H296" s="309">
        <f>H297+H298+H299</f>
        <v>784.655</v>
      </c>
      <c r="I296" s="458"/>
      <c r="J296" s="459"/>
      <c r="K296" s="305">
        <f>K297+K298+K299</f>
        <v>784.655</v>
      </c>
      <c r="L296" s="353"/>
      <c r="M296" s="309">
        <f>M297+M298+M299</f>
        <v>789.2719999999999</v>
      </c>
      <c r="N296" s="458"/>
      <c r="O296" s="459"/>
      <c r="P296" s="305">
        <f>P297+P298+P299</f>
        <v>789.2719999999999</v>
      </c>
      <c r="Q296" s="299"/>
    </row>
    <row r="297" spans="1:17" ht="83.25" customHeight="1">
      <c r="A297" s="18" t="s">
        <v>165</v>
      </c>
      <c r="B297" s="46" t="s">
        <v>73</v>
      </c>
      <c r="C297" s="346">
        <v>146.866</v>
      </c>
      <c r="D297" s="172"/>
      <c r="E297" s="171"/>
      <c r="F297" s="245">
        <v>146.866</v>
      </c>
      <c r="G297" s="243"/>
      <c r="H297" s="244">
        <v>142.249</v>
      </c>
      <c r="I297" s="245"/>
      <c r="J297" s="245"/>
      <c r="K297" s="245">
        <v>142.249</v>
      </c>
      <c r="L297" s="243"/>
      <c r="M297" s="244">
        <v>146.866</v>
      </c>
      <c r="N297" s="245"/>
      <c r="O297" s="245"/>
      <c r="P297" s="245">
        <v>146.866</v>
      </c>
      <c r="Q297" s="243"/>
    </row>
    <row r="298" spans="1:17" ht="48.75" customHeight="1">
      <c r="A298" s="11" t="s">
        <v>125</v>
      </c>
      <c r="B298" s="41" t="s">
        <v>198</v>
      </c>
      <c r="C298" s="347">
        <v>174.016</v>
      </c>
      <c r="D298" s="101"/>
      <c r="E298" s="99"/>
      <c r="F298" s="137">
        <v>174.016</v>
      </c>
      <c r="G298" s="102"/>
      <c r="H298" s="134">
        <v>174.015</v>
      </c>
      <c r="I298" s="137"/>
      <c r="J298" s="137"/>
      <c r="K298" s="137">
        <v>174.015</v>
      </c>
      <c r="L298" s="239"/>
      <c r="M298" s="134">
        <v>174.015</v>
      </c>
      <c r="N298" s="137"/>
      <c r="O298" s="137"/>
      <c r="P298" s="137">
        <v>174.015</v>
      </c>
      <c r="Q298" s="102"/>
    </row>
    <row r="299" spans="1:17" ht="74.25" customHeight="1" thickBot="1">
      <c r="A299" s="12" t="s">
        <v>162</v>
      </c>
      <c r="B299" s="47" t="s">
        <v>74</v>
      </c>
      <c r="C299" s="348">
        <v>468.391</v>
      </c>
      <c r="D299" s="176"/>
      <c r="E299" s="153"/>
      <c r="F299" s="275">
        <v>468.391</v>
      </c>
      <c r="G299" s="240"/>
      <c r="H299" s="348">
        <v>468.391</v>
      </c>
      <c r="I299" s="153"/>
      <c r="J299" s="153"/>
      <c r="K299" s="275">
        <v>468.391</v>
      </c>
      <c r="L299" s="240"/>
      <c r="M299" s="348">
        <v>468.391</v>
      </c>
      <c r="N299" s="153"/>
      <c r="O299" s="153"/>
      <c r="P299" s="275">
        <v>468.391</v>
      </c>
      <c r="Q299" s="240"/>
    </row>
    <row r="300" spans="1:17" ht="89.25" customHeight="1" thickBot="1">
      <c r="A300" s="59" t="s">
        <v>124</v>
      </c>
      <c r="B300" s="196" t="s">
        <v>332</v>
      </c>
      <c r="C300" s="303">
        <f>C301+C303+C306+C308</f>
        <v>1155.614</v>
      </c>
      <c r="D300" s="298"/>
      <c r="E300" s="298"/>
      <c r="F300" s="305">
        <f>F301+F303+F306+F308</f>
        <v>1155.614</v>
      </c>
      <c r="G300" s="140"/>
      <c r="H300" s="303">
        <f>H301+H303+H306+H308</f>
        <v>1154.614</v>
      </c>
      <c r="I300" s="298"/>
      <c r="J300" s="298"/>
      <c r="K300" s="305">
        <f>K301+K303+K306+K308</f>
        <v>1154.614</v>
      </c>
      <c r="L300" s="306"/>
      <c r="M300" s="303">
        <f>M301+M303+M306+M308</f>
        <v>1154.614</v>
      </c>
      <c r="N300" s="298"/>
      <c r="O300" s="298"/>
      <c r="P300" s="305">
        <f>P301+P303+P306+P308</f>
        <v>1154.614</v>
      </c>
      <c r="Q300" s="140"/>
    </row>
    <row r="301" spans="1:17" ht="15" customHeight="1">
      <c r="A301" s="18" t="s">
        <v>165</v>
      </c>
      <c r="B301" s="63" t="s">
        <v>202</v>
      </c>
      <c r="C301" s="124">
        <f>C302</f>
        <v>35</v>
      </c>
      <c r="D301" s="156"/>
      <c r="E301" s="156"/>
      <c r="F301" s="159">
        <f>F302</f>
        <v>35</v>
      </c>
      <c r="G301" s="307"/>
      <c r="H301" s="124">
        <f>H302</f>
        <v>35</v>
      </c>
      <c r="I301" s="156"/>
      <c r="J301" s="156"/>
      <c r="K301" s="159">
        <f>K302</f>
        <v>35</v>
      </c>
      <c r="L301" s="307"/>
      <c r="M301" s="124">
        <f>M302</f>
        <v>35</v>
      </c>
      <c r="N301" s="156"/>
      <c r="O301" s="156"/>
      <c r="P301" s="159">
        <f>P302</f>
        <v>35</v>
      </c>
      <c r="Q301" s="243"/>
    </row>
    <row r="302" spans="1:17" ht="23.25" customHeight="1">
      <c r="A302" s="11" t="s">
        <v>166</v>
      </c>
      <c r="B302" s="41" t="s">
        <v>199</v>
      </c>
      <c r="C302" s="111">
        <v>35</v>
      </c>
      <c r="D302" s="99"/>
      <c r="E302" s="99"/>
      <c r="F302" s="99">
        <v>35</v>
      </c>
      <c r="G302" s="102"/>
      <c r="H302" s="101">
        <v>35</v>
      </c>
      <c r="I302" s="99"/>
      <c r="J302" s="99"/>
      <c r="K302" s="99">
        <v>35</v>
      </c>
      <c r="L302" s="102"/>
      <c r="M302" s="101">
        <v>35</v>
      </c>
      <c r="N302" s="99"/>
      <c r="O302" s="99"/>
      <c r="P302" s="99">
        <v>35</v>
      </c>
      <c r="Q302" s="102"/>
    </row>
    <row r="303" spans="1:17" ht="16.5" customHeight="1">
      <c r="A303" s="11" t="s">
        <v>125</v>
      </c>
      <c r="B303" s="64" t="s">
        <v>200</v>
      </c>
      <c r="C303" s="162">
        <f>C304+C305</f>
        <v>400.5</v>
      </c>
      <c r="D303" s="148"/>
      <c r="E303" s="148"/>
      <c r="F303" s="148">
        <f>F304+F305</f>
        <v>400.5</v>
      </c>
      <c r="G303" s="263"/>
      <c r="H303" s="162">
        <f>H304+H305</f>
        <v>399.5</v>
      </c>
      <c r="I303" s="148"/>
      <c r="J303" s="148"/>
      <c r="K303" s="148">
        <f>K304+K305</f>
        <v>399.5</v>
      </c>
      <c r="L303" s="263"/>
      <c r="M303" s="162">
        <f>M304+M305</f>
        <v>399.5</v>
      </c>
      <c r="N303" s="148"/>
      <c r="O303" s="148"/>
      <c r="P303" s="148">
        <f>P304+P305</f>
        <v>399.5</v>
      </c>
      <c r="Q303" s="102"/>
    </row>
    <row r="304" spans="1:17" ht="24" customHeight="1">
      <c r="A304" s="11" t="s">
        <v>143</v>
      </c>
      <c r="B304" s="41" t="s">
        <v>203</v>
      </c>
      <c r="C304" s="111">
        <v>165.5</v>
      </c>
      <c r="D304" s="99"/>
      <c r="E304" s="99"/>
      <c r="F304" s="99">
        <v>165.5</v>
      </c>
      <c r="G304" s="102"/>
      <c r="H304" s="101">
        <v>165.5</v>
      </c>
      <c r="I304" s="99"/>
      <c r="J304" s="99"/>
      <c r="K304" s="99">
        <v>165.5</v>
      </c>
      <c r="L304" s="102"/>
      <c r="M304" s="101">
        <v>165.5</v>
      </c>
      <c r="N304" s="99"/>
      <c r="O304" s="99"/>
      <c r="P304" s="99">
        <v>165.5</v>
      </c>
      <c r="Q304" s="102"/>
    </row>
    <row r="305" spans="1:17" ht="24" customHeight="1">
      <c r="A305" s="11" t="s">
        <v>127</v>
      </c>
      <c r="B305" s="41" t="s">
        <v>75</v>
      </c>
      <c r="C305" s="111">
        <v>235</v>
      </c>
      <c r="D305" s="99"/>
      <c r="E305" s="99"/>
      <c r="F305" s="99">
        <v>235</v>
      </c>
      <c r="G305" s="102"/>
      <c r="H305" s="101">
        <v>234</v>
      </c>
      <c r="I305" s="99"/>
      <c r="J305" s="99"/>
      <c r="K305" s="99">
        <v>234</v>
      </c>
      <c r="L305" s="102"/>
      <c r="M305" s="101">
        <v>234</v>
      </c>
      <c r="N305" s="99"/>
      <c r="O305" s="99"/>
      <c r="P305" s="99">
        <v>234</v>
      </c>
      <c r="Q305" s="102"/>
    </row>
    <row r="306" spans="1:17" ht="13.5" customHeight="1">
      <c r="A306" s="11" t="s">
        <v>162</v>
      </c>
      <c r="B306" s="64" t="s">
        <v>204</v>
      </c>
      <c r="C306" s="162">
        <f>C307</f>
        <v>165.5</v>
      </c>
      <c r="D306" s="148"/>
      <c r="E306" s="148"/>
      <c r="F306" s="148">
        <f>F307</f>
        <v>165.5</v>
      </c>
      <c r="G306" s="102"/>
      <c r="H306" s="234">
        <f>H307</f>
        <v>165.5</v>
      </c>
      <c r="I306" s="148"/>
      <c r="J306" s="148"/>
      <c r="K306" s="148">
        <f>K307</f>
        <v>165.5</v>
      </c>
      <c r="L306" s="263"/>
      <c r="M306" s="234">
        <f>M307</f>
        <v>165.5</v>
      </c>
      <c r="N306" s="148"/>
      <c r="O306" s="148"/>
      <c r="P306" s="148">
        <f>P307</f>
        <v>165.5</v>
      </c>
      <c r="Q306" s="102"/>
    </row>
    <row r="307" spans="1:17" ht="27" customHeight="1">
      <c r="A307" s="11" t="s">
        <v>135</v>
      </c>
      <c r="B307" s="41" t="s">
        <v>203</v>
      </c>
      <c r="C307" s="111">
        <v>165.5</v>
      </c>
      <c r="D307" s="99"/>
      <c r="E307" s="99"/>
      <c r="F307" s="99">
        <v>165.5</v>
      </c>
      <c r="G307" s="102"/>
      <c r="H307" s="101">
        <v>165.5</v>
      </c>
      <c r="I307" s="99"/>
      <c r="J307" s="99"/>
      <c r="K307" s="99">
        <v>165.5</v>
      </c>
      <c r="L307" s="102"/>
      <c r="M307" s="101">
        <v>165.5</v>
      </c>
      <c r="N307" s="99"/>
      <c r="O307" s="99"/>
      <c r="P307" s="99">
        <v>165.5</v>
      </c>
      <c r="Q307" s="102"/>
    </row>
    <row r="308" spans="1:17" ht="14.25" customHeight="1">
      <c r="A308" s="11" t="s">
        <v>141</v>
      </c>
      <c r="B308" s="64" t="s">
        <v>201</v>
      </c>
      <c r="C308" s="162">
        <f>C309+C310+C311+C312+C313</f>
        <v>554.614</v>
      </c>
      <c r="D308" s="242"/>
      <c r="E308" s="242"/>
      <c r="F308" s="242">
        <f>F309+F310+F311+F312+F313</f>
        <v>554.614</v>
      </c>
      <c r="G308" s="102"/>
      <c r="H308" s="162">
        <f>H309+H310+H311+H312+H313</f>
        <v>554.614</v>
      </c>
      <c r="I308" s="242"/>
      <c r="J308" s="242"/>
      <c r="K308" s="242">
        <f>K309+K310+K311+K312+K313</f>
        <v>554.614</v>
      </c>
      <c r="L308" s="102"/>
      <c r="M308" s="162">
        <f>M309+M310+M311+M312+M313</f>
        <v>554.614</v>
      </c>
      <c r="N308" s="242"/>
      <c r="O308" s="242"/>
      <c r="P308" s="242">
        <f>P309+P310+P311+P312+P313</f>
        <v>554.614</v>
      </c>
      <c r="Q308" s="102"/>
    </row>
    <row r="309" spans="1:17" ht="15" customHeight="1">
      <c r="A309" s="11" t="s">
        <v>136</v>
      </c>
      <c r="B309" s="41" t="s">
        <v>205</v>
      </c>
      <c r="C309" s="111">
        <v>141</v>
      </c>
      <c r="D309" s="99"/>
      <c r="E309" s="99"/>
      <c r="F309" s="99">
        <v>141</v>
      </c>
      <c r="G309" s="102"/>
      <c r="H309" s="101">
        <v>141</v>
      </c>
      <c r="I309" s="99"/>
      <c r="J309" s="99"/>
      <c r="K309" s="99">
        <v>141</v>
      </c>
      <c r="L309" s="102"/>
      <c r="M309" s="134">
        <v>141</v>
      </c>
      <c r="N309" s="137"/>
      <c r="O309" s="137"/>
      <c r="P309" s="137">
        <v>141</v>
      </c>
      <c r="Q309" s="102"/>
    </row>
    <row r="310" spans="1:17" ht="16.5" customHeight="1">
      <c r="A310" s="14" t="s">
        <v>182</v>
      </c>
      <c r="B310" s="205" t="s">
        <v>206</v>
      </c>
      <c r="C310" s="294">
        <v>120</v>
      </c>
      <c r="D310" s="166"/>
      <c r="E310" s="166"/>
      <c r="F310" s="166">
        <v>120</v>
      </c>
      <c r="G310" s="225"/>
      <c r="H310" s="294">
        <v>120</v>
      </c>
      <c r="I310" s="166"/>
      <c r="J310" s="166"/>
      <c r="K310" s="166">
        <v>120</v>
      </c>
      <c r="L310" s="225"/>
      <c r="M310" s="294">
        <v>120</v>
      </c>
      <c r="N310" s="166"/>
      <c r="O310" s="166"/>
      <c r="P310" s="166">
        <v>120</v>
      </c>
      <c r="Q310" s="225"/>
    </row>
    <row r="311" spans="1:17" ht="26.25" customHeight="1" thickBot="1">
      <c r="A311" s="12" t="s">
        <v>183</v>
      </c>
      <c r="B311" s="47" t="s">
        <v>199</v>
      </c>
      <c r="C311" s="128">
        <v>35</v>
      </c>
      <c r="D311" s="153"/>
      <c r="E311" s="153"/>
      <c r="F311" s="153">
        <v>35</v>
      </c>
      <c r="G311" s="240"/>
      <c r="H311" s="176">
        <v>35</v>
      </c>
      <c r="I311" s="153"/>
      <c r="J311" s="153"/>
      <c r="K311" s="153">
        <v>35</v>
      </c>
      <c r="L311" s="240"/>
      <c r="M311" s="176">
        <v>35</v>
      </c>
      <c r="N311" s="153"/>
      <c r="O311" s="153"/>
      <c r="P311" s="153">
        <v>35</v>
      </c>
      <c r="Q311" s="240"/>
    </row>
    <row r="312" spans="1:17" ht="24.75" customHeight="1">
      <c r="A312" s="14" t="s">
        <v>186</v>
      </c>
      <c r="B312" s="205" t="s">
        <v>207</v>
      </c>
      <c r="C312" s="294">
        <v>93.114</v>
      </c>
      <c r="D312" s="272"/>
      <c r="E312" s="272"/>
      <c r="F312" s="272">
        <v>93.114</v>
      </c>
      <c r="G312" s="225"/>
      <c r="H312" s="294">
        <v>93.114</v>
      </c>
      <c r="I312" s="272"/>
      <c r="J312" s="272"/>
      <c r="K312" s="272">
        <v>93.114</v>
      </c>
      <c r="L312" s="225"/>
      <c r="M312" s="294">
        <v>93.114</v>
      </c>
      <c r="N312" s="272"/>
      <c r="O312" s="272"/>
      <c r="P312" s="272">
        <v>93.114</v>
      </c>
      <c r="Q312" s="225"/>
    </row>
    <row r="313" spans="1:17" ht="27" customHeight="1" thickBot="1">
      <c r="A313" s="11" t="s">
        <v>106</v>
      </c>
      <c r="B313" s="41" t="s">
        <v>203</v>
      </c>
      <c r="C313" s="111">
        <v>165.5</v>
      </c>
      <c r="D313" s="137"/>
      <c r="E313" s="137"/>
      <c r="F313" s="137">
        <v>165.5</v>
      </c>
      <c r="G313" s="102"/>
      <c r="H313" s="111">
        <v>165.5</v>
      </c>
      <c r="I313" s="137"/>
      <c r="J313" s="137"/>
      <c r="K313" s="137">
        <v>165.5</v>
      </c>
      <c r="L313" s="102"/>
      <c r="M313" s="111">
        <v>165.5</v>
      </c>
      <c r="N313" s="137"/>
      <c r="O313" s="137"/>
      <c r="P313" s="137">
        <v>165.5</v>
      </c>
      <c r="Q313" s="102"/>
    </row>
    <row r="314" spans="1:17" ht="67.5" customHeight="1" thickBot="1">
      <c r="A314" s="60" t="s">
        <v>168</v>
      </c>
      <c r="B314" s="526" t="s">
        <v>333</v>
      </c>
      <c r="C314" s="143">
        <f>C315+C317</f>
        <v>150</v>
      </c>
      <c r="D314" s="298"/>
      <c r="E314" s="298"/>
      <c r="F314" s="298">
        <f>F315+F317</f>
        <v>150</v>
      </c>
      <c r="G314" s="140"/>
      <c r="H314" s="309">
        <f>H315+H317</f>
        <v>150</v>
      </c>
      <c r="I314" s="305"/>
      <c r="J314" s="305"/>
      <c r="K314" s="305">
        <f>K315+K317</f>
        <v>150</v>
      </c>
      <c r="L314" s="306"/>
      <c r="M314" s="309">
        <f>M315+M317</f>
        <v>150</v>
      </c>
      <c r="N314" s="305"/>
      <c r="O314" s="305"/>
      <c r="P314" s="305">
        <f>P315+P317</f>
        <v>150</v>
      </c>
      <c r="Q314" s="299"/>
    </row>
    <row r="315" spans="1:17" ht="41.25" customHeight="1">
      <c r="A315" s="18" t="s">
        <v>165</v>
      </c>
      <c r="B315" s="63" t="s">
        <v>209</v>
      </c>
      <c r="C315" s="124">
        <f>C316</f>
        <v>100</v>
      </c>
      <c r="D315" s="156"/>
      <c r="E315" s="156"/>
      <c r="F315" s="156">
        <f>F316</f>
        <v>100</v>
      </c>
      <c r="G315" s="307"/>
      <c r="H315" s="158">
        <f>H316</f>
        <v>100</v>
      </c>
      <c r="I315" s="159"/>
      <c r="J315" s="159"/>
      <c r="K315" s="159">
        <f>K316</f>
        <v>100</v>
      </c>
      <c r="L315" s="310"/>
      <c r="M315" s="158">
        <f>M316</f>
        <v>100</v>
      </c>
      <c r="N315" s="159"/>
      <c r="O315" s="159"/>
      <c r="P315" s="159">
        <f>P316</f>
        <v>100</v>
      </c>
      <c r="Q315" s="243"/>
    </row>
    <row r="316" spans="1:17" ht="36.75" customHeight="1">
      <c r="A316" s="11" t="s">
        <v>166</v>
      </c>
      <c r="B316" s="41" t="s">
        <v>210</v>
      </c>
      <c r="C316" s="111">
        <v>100</v>
      </c>
      <c r="D316" s="99"/>
      <c r="E316" s="99"/>
      <c r="F316" s="99">
        <v>100</v>
      </c>
      <c r="G316" s="102"/>
      <c r="H316" s="111">
        <v>100</v>
      </c>
      <c r="I316" s="99"/>
      <c r="J316" s="99"/>
      <c r="K316" s="99">
        <v>100</v>
      </c>
      <c r="L316" s="102"/>
      <c r="M316" s="111">
        <v>100</v>
      </c>
      <c r="N316" s="99"/>
      <c r="O316" s="99"/>
      <c r="P316" s="99">
        <v>100</v>
      </c>
      <c r="Q316" s="102"/>
    </row>
    <row r="317" spans="1:17" ht="40.5" customHeight="1">
      <c r="A317" s="13" t="s">
        <v>125</v>
      </c>
      <c r="B317" s="64" t="s">
        <v>211</v>
      </c>
      <c r="C317" s="162">
        <f>C318</f>
        <v>50</v>
      </c>
      <c r="D317" s="148"/>
      <c r="E317" s="148"/>
      <c r="F317" s="148">
        <f>F318</f>
        <v>50</v>
      </c>
      <c r="G317" s="263"/>
      <c r="H317" s="234">
        <f>H318</f>
        <v>50</v>
      </c>
      <c r="I317" s="148"/>
      <c r="J317" s="148"/>
      <c r="K317" s="148">
        <f>K318</f>
        <v>50</v>
      </c>
      <c r="L317" s="263"/>
      <c r="M317" s="234">
        <f>M318</f>
        <v>50</v>
      </c>
      <c r="N317" s="148"/>
      <c r="O317" s="148"/>
      <c r="P317" s="148">
        <f>P318</f>
        <v>50</v>
      </c>
      <c r="Q317" s="102"/>
    </row>
    <row r="318" spans="1:17" ht="15" customHeight="1" thickBot="1">
      <c r="A318" s="12" t="s">
        <v>143</v>
      </c>
      <c r="B318" s="47" t="s">
        <v>212</v>
      </c>
      <c r="C318" s="169">
        <v>50</v>
      </c>
      <c r="D318" s="170"/>
      <c r="E318" s="170"/>
      <c r="F318" s="170">
        <v>50</v>
      </c>
      <c r="G318" s="251"/>
      <c r="H318" s="169">
        <v>50</v>
      </c>
      <c r="I318" s="170"/>
      <c r="J318" s="170"/>
      <c r="K318" s="170">
        <v>50</v>
      </c>
      <c r="L318" s="240"/>
      <c r="M318" s="169">
        <v>50</v>
      </c>
      <c r="N318" s="170"/>
      <c r="O318" s="170"/>
      <c r="P318" s="170">
        <v>50</v>
      </c>
      <c r="Q318" s="240"/>
    </row>
    <row r="319" spans="1:17" ht="42" customHeight="1" thickBot="1">
      <c r="A319" s="60" t="s">
        <v>153</v>
      </c>
      <c r="B319" s="526" t="s">
        <v>232</v>
      </c>
      <c r="C319" s="143">
        <f>C320+C333+C346</f>
        <v>1365.972</v>
      </c>
      <c r="D319" s="298"/>
      <c r="E319" s="396">
        <f>E320+E333+E346</f>
        <v>145.972</v>
      </c>
      <c r="F319" s="298">
        <f>F320+F333</f>
        <v>1220</v>
      </c>
      <c r="G319" s="140"/>
      <c r="H319" s="143">
        <f>H320+H333+H346</f>
        <v>1351.76</v>
      </c>
      <c r="I319" s="305"/>
      <c r="J319" s="396">
        <f>J320+J333+J346</f>
        <v>145.972</v>
      </c>
      <c r="K319" s="305">
        <f>K320+K333</f>
        <v>1205.788</v>
      </c>
      <c r="L319" s="140"/>
      <c r="M319" s="309">
        <f>M320+M333+M346</f>
        <v>1351.76</v>
      </c>
      <c r="N319" s="305"/>
      <c r="O319" s="396">
        <f>O320+O333+O346</f>
        <v>145.972</v>
      </c>
      <c r="P319" s="305">
        <f>P320+P333</f>
        <v>1205.788</v>
      </c>
      <c r="Q319" s="140"/>
    </row>
    <row r="320" spans="1:17" ht="16.5" customHeight="1">
      <c r="A320" s="75" t="s">
        <v>63</v>
      </c>
      <c r="B320" s="519" t="s">
        <v>62</v>
      </c>
      <c r="C320" s="124">
        <f>C321+C324+C326+C328+C330</f>
        <v>1090</v>
      </c>
      <c r="D320" s="156"/>
      <c r="E320" s="156"/>
      <c r="F320" s="156">
        <f>F321+F324+F326+F328+F330</f>
        <v>1090</v>
      </c>
      <c r="G320" s="311"/>
      <c r="H320" s="158">
        <f>H321+H324+H326+H328+H330</f>
        <v>1075.788</v>
      </c>
      <c r="I320" s="159"/>
      <c r="J320" s="159"/>
      <c r="K320" s="159">
        <f>K321+K324+K326+K328+K330</f>
        <v>1075.788</v>
      </c>
      <c r="L320" s="457"/>
      <c r="M320" s="158">
        <f>M321+M324+M326+M328+M330</f>
        <v>1075.788</v>
      </c>
      <c r="N320" s="159"/>
      <c r="O320" s="159"/>
      <c r="P320" s="159">
        <f>P321+P324+P326+P328+P330</f>
        <v>1075.788</v>
      </c>
      <c r="Q320" s="311"/>
    </row>
    <row r="321" spans="1:17" ht="23.25" customHeight="1">
      <c r="A321" s="11" t="s">
        <v>165</v>
      </c>
      <c r="B321" s="82" t="s">
        <v>213</v>
      </c>
      <c r="C321" s="111">
        <f>C322+C323</f>
        <v>192</v>
      </c>
      <c r="D321" s="99"/>
      <c r="E321" s="99"/>
      <c r="F321" s="99">
        <f>F322+F323</f>
        <v>192</v>
      </c>
      <c r="G321" s="102"/>
      <c r="H321" s="223">
        <f>H322+H323</f>
        <v>191.99</v>
      </c>
      <c r="I321" s="99"/>
      <c r="J321" s="99"/>
      <c r="K321" s="99">
        <f>K322+K323</f>
        <v>191.99</v>
      </c>
      <c r="L321" s="102"/>
      <c r="M321" s="101">
        <f>M322+M323</f>
        <v>191.99</v>
      </c>
      <c r="N321" s="99"/>
      <c r="O321" s="99"/>
      <c r="P321" s="99">
        <f>P322+P323</f>
        <v>191.99</v>
      </c>
      <c r="Q321" s="102"/>
    </row>
    <row r="322" spans="1:17" ht="27.75" customHeight="1">
      <c r="A322" s="14" t="s">
        <v>166</v>
      </c>
      <c r="B322" s="313" t="s">
        <v>245</v>
      </c>
      <c r="C322" s="294">
        <v>92</v>
      </c>
      <c r="D322" s="166"/>
      <c r="E322" s="166"/>
      <c r="F322" s="166">
        <v>92</v>
      </c>
      <c r="G322" s="225"/>
      <c r="H322" s="453">
        <v>92</v>
      </c>
      <c r="I322" s="166"/>
      <c r="J322" s="166"/>
      <c r="K322" s="166">
        <v>92</v>
      </c>
      <c r="L322" s="102"/>
      <c r="M322" s="294">
        <v>92</v>
      </c>
      <c r="N322" s="166"/>
      <c r="O322" s="166"/>
      <c r="P322" s="166">
        <v>92</v>
      </c>
      <c r="Q322" s="102"/>
    </row>
    <row r="323" spans="1:17" ht="51.75" customHeight="1">
      <c r="A323" s="11" t="s">
        <v>167</v>
      </c>
      <c r="B323" s="82" t="s">
        <v>247</v>
      </c>
      <c r="C323" s="111">
        <v>100</v>
      </c>
      <c r="D323" s="99"/>
      <c r="E323" s="99"/>
      <c r="F323" s="99">
        <v>100</v>
      </c>
      <c r="G323" s="102"/>
      <c r="H323" s="223">
        <v>99.99</v>
      </c>
      <c r="I323" s="99"/>
      <c r="J323" s="99"/>
      <c r="K323" s="99">
        <v>99.99</v>
      </c>
      <c r="L323" s="225"/>
      <c r="M323" s="223">
        <v>99.99</v>
      </c>
      <c r="N323" s="99"/>
      <c r="O323" s="99"/>
      <c r="P323" s="99">
        <v>99.99</v>
      </c>
      <c r="Q323" s="225"/>
    </row>
    <row r="324" spans="1:17" ht="39.75" customHeight="1">
      <c r="A324" s="11" t="s">
        <v>125</v>
      </c>
      <c r="B324" s="456" t="s">
        <v>214</v>
      </c>
      <c r="C324" s="111">
        <f>C325</f>
        <v>137</v>
      </c>
      <c r="D324" s="99"/>
      <c r="E324" s="99"/>
      <c r="F324" s="99">
        <f>F325</f>
        <v>137</v>
      </c>
      <c r="G324" s="102"/>
      <c r="H324" s="111">
        <f>H325</f>
        <v>125.298</v>
      </c>
      <c r="I324" s="99"/>
      <c r="J324" s="99"/>
      <c r="K324" s="99">
        <f>K325</f>
        <v>125.298</v>
      </c>
      <c r="L324" s="102"/>
      <c r="M324" s="111">
        <f>M325</f>
        <v>125.298</v>
      </c>
      <c r="N324" s="99"/>
      <c r="O324" s="99"/>
      <c r="P324" s="99">
        <f>P325</f>
        <v>125.298</v>
      </c>
      <c r="Q324" s="102"/>
    </row>
    <row r="325" spans="1:17" ht="48" customHeight="1" thickBot="1">
      <c r="A325" s="12" t="s">
        <v>127</v>
      </c>
      <c r="B325" s="97" t="s">
        <v>248</v>
      </c>
      <c r="C325" s="128">
        <v>137</v>
      </c>
      <c r="D325" s="153"/>
      <c r="E325" s="153"/>
      <c r="F325" s="153">
        <v>137</v>
      </c>
      <c r="G325" s="240"/>
      <c r="H325" s="274">
        <v>125.298</v>
      </c>
      <c r="I325" s="275"/>
      <c r="J325" s="275"/>
      <c r="K325" s="275">
        <v>125.298</v>
      </c>
      <c r="L325" s="240"/>
      <c r="M325" s="274">
        <v>125.298</v>
      </c>
      <c r="N325" s="275"/>
      <c r="O325" s="275"/>
      <c r="P325" s="275">
        <v>125.298</v>
      </c>
      <c r="Q325" s="240"/>
    </row>
    <row r="326" spans="1:17" ht="59.25" customHeight="1">
      <c r="A326" s="15" t="s">
        <v>162</v>
      </c>
      <c r="B326" s="400" t="s">
        <v>217</v>
      </c>
      <c r="C326" s="401">
        <f>C327</f>
        <v>70</v>
      </c>
      <c r="D326" s="165"/>
      <c r="E326" s="165"/>
      <c r="F326" s="165">
        <f>F327</f>
        <v>70</v>
      </c>
      <c r="G326" s="237"/>
      <c r="H326" s="401">
        <f>H327</f>
        <v>70</v>
      </c>
      <c r="I326" s="165"/>
      <c r="J326" s="165"/>
      <c r="K326" s="165">
        <f>K327</f>
        <v>70</v>
      </c>
      <c r="L326" s="237"/>
      <c r="M326" s="401">
        <f>M327</f>
        <v>70</v>
      </c>
      <c r="N326" s="165"/>
      <c r="O326" s="165"/>
      <c r="P326" s="165">
        <f>P327</f>
        <v>70</v>
      </c>
      <c r="Q326" s="237"/>
    </row>
    <row r="327" spans="1:17" ht="35.25" customHeight="1">
      <c r="A327" s="11" t="s">
        <v>135</v>
      </c>
      <c r="B327" s="86" t="s">
        <v>249</v>
      </c>
      <c r="C327" s="111">
        <v>70</v>
      </c>
      <c r="D327" s="99"/>
      <c r="E327" s="99"/>
      <c r="F327" s="99">
        <v>70</v>
      </c>
      <c r="G327" s="102"/>
      <c r="H327" s="101">
        <v>70</v>
      </c>
      <c r="I327" s="99"/>
      <c r="J327" s="99"/>
      <c r="K327" s="99">
        <v>70</v>
      </c>
      <c r="L327" s="102"/>
      <c r="M327" s="101">
        <v>70</v>
      </c>
      <c r="N327" s="99"/>
      <c r="O327" s="99"/>
      <c r="P327" s="99">
        <v>70</v>
      </c>
      <c r="Q327" s="102"/>
    </row>
    <row r="328" spans="1:17" ht="36" customHeight="1">
      <c r="A328" s="11" t="s">
        <v>141</v>
      </c>
      <c r="B328" s="82" t="s">
        <v>215</v>
      </c>
      <c r="C328" s="111">
        <f>C329</f>
        <v>61</v>
      </c>
      <c r="D328" s="99"/>
      <c r="E328" s="99"/>
      <c r="F328" s="99">
        <f>F329</f>
        <v>61</v>
      </c>
      <c r="G328" s="102"/>
      <c r="H328" s="111">
        <f>H329</f>
        <v>58.5</v>
      </c>
      <c r="I328" s="99"/>
      <c r="J328" s="99"/>
      <c r="K328" s="99">
        <f>K329</f>
        <v>58.5</v>
      </c>
      <c r="L328" s="102"/>
      <c r="M328" s="111">
        <f>M329</f>
        <v>58.5</v>
      </c>
      <c r="N328" s="99"/>
      <c r="O328" s="99"/>
      <c r="P328" s="99">
        <f>P329</f>
        <v>58.5</v>
      </c>
      <c r="Q328" s="102"/>
    </row>
    <row r="329" spans="1:17" ht="74.25" customHeight="1">
      <c r="A329" s="14" t="s">
        <v>136</v>
      </c>
      <c r="B329" s="313" t="s">
        <v>250</v>
      </c>
      <c r="C329" s="294">
        <v>61</v>
      </c>
      <c r="D329" s="166"/>
      <c r="E329" s="166"/>
      <c r="F329" s="166">
        <v>61</v>
      </c>
      <c r="G329" s="225"/>
      <c r="H329" s="224">
        <v>58.5</v>
      </c>
      <c r="I329" s="166"/>
      <c r="J329" s="166"/>
      <c r="K329" s="166">
        <v>58.5</v>
      </c>
      <c r="L329" s="225"/>
      <c r="M329" s="224">
        <v>58.5</v>
      </c>
      <c r="N329" s="166"/>
      <c r="O329" s="166"/>
      <c r="P329" s="166">
        <v>58.5</v>
      </c>
      <c r="Q329" s="225"/>
    </row>
    <row r="330" spans="1:17" ht="48">
      <c r="A330" s="11" t="s">
        <v>142</v>
      </c>
      <c r="B330" s="82" t="s">
        <v>216</v>
      </c>
      <c r="C330" s="111">
        <f>C331+C332</f>
        <v>630</v>
      </c>
      <c r="D330" s="99"/>
      <c r="E330" s="99"/>
      <c r="F330" s="99">
        <f>F331+F332</f>
        <v>630</v>
      </c>
      <c r="G330" s="102"/>
      <c r="H330" s="111">
        <f>H331+H332</f>
        <v>630</v>
      </c>
      <c r="I330" s="99"/>
      <c r="J330" s="99"/>
      <c r="K330" s="99">
        <f>K331+K332</f>
        <v>630</v>
      </c>
      <c r="L330" s="102"/>
      <c r="M330" s="111">
        <f>M331+M332</f>
        <v>630</v>
      </c>
      <c r="N330" s="99"/>
      <c r="O330" s="99"/>
      <c r="P330" s="99">
        <f>P331+P332</f>
        <v>630</v>
      </c>
      <c r="Q330" s="102"/>
    </row>
    <row r="331" spans="1:17" ht="46.5" customHeight="1">
      <c r="A331" s="11" t="s">
        <v>181</v>
      </c>
      <c r="B331" s="82" t="s">
        <v>216</v>
      </c>
      <c r="C331" s="111">
        <v>130</v>
      </c>
      <c r="D331" s="99"/>
      <c r="E331" s="99"/>
      <c r="F331" s="99">
        <v>130</v>
      </c>
      <c r="G331" s="102"/>
      <c r="H331" s="111">
        <v>130</v>
      </c>
      <c r="I331" s="99"/>
      <c r="J331" s="99"/>
      <c r="K331" s="99">
        <v>130</v>
      </c>
      <c r="L331" s="102"/>
      <c r="M331" s="111">
        <v>130</v>
      </c>
      <c r="N331" s="99"/>
      <c r="O331" s="99"/>
      <c r="P331" s="99">
        <v>130</v>
      </c>
      <c r="Q331" s="102"/>
    </row>
    <row r="332" spans="1:17" ht="51" customHeight="1">
      <c r="A332" s="14" t="s">
        <v>208</v>
      </c>
      <c r="B332" s="313" t="s">
        <v>251</v>
      </c>
      <c r="C332" s="294">
        <v>500</v>
      </c>
      <c r="D332" s="166"/>
      <c r="E332" s="166"/>
      <c r="F332" s="166">
        <v>500</v>
      </c>
      <c r="G332" s="225"/>
      <c r="H332" s="294">
        <v>500</v>
      </c>
      <c r="I332" s="166"/>
      <c r="J332" s="166"/>
      <c r="K332" s="166">
        <v>500</v>
      </c>
      <c r="L332" s="225"/>
      <c r="M332" s="294">
        <v>500</v>
      </c>
      <c r="N332" s="166"/>
      <c r="O332" s="166"/>
      <c r="P332" s="166">
        <v>500</v>
      </c>
      <c r="Q332" s="225"/>
    </row>
    <row r="333" spans="1:17" ht="17.25" customHeight="1">
      <c r="A333" s="14" t="s">
        <v>64</v>
      </c>
      <c r="B333" s="528" t="s">
        <v>129</v>
      </c>
      <c r="C333" s="141">
        <f>C334</f>
        <v>255.97199999999998</v>
      </c>
      <c r="D333" s="146"/>
      <c r="E333" s="375">
        <f>E334</f>
        <v>125.97200000000001</v>
      </c>
      <c r="F333" s="146">
        <f>F334</f>
        <v>130</v>
      </c>
      <c r="G333" s="225"/>
      <c r="H333" s="374">
        <f>H334</f>
        <v>255.97199999999998</v>
      </c>
      <c r="I333" s="375"/>
      <c r="J333" s="375">
        <f>J334</f>
        <v>125.97200000000001</v>
      </c>
      <c r="K333" s="375">
        <f>K334</f>
        <v>130</v>
      </c>
      <c r="L333" s="295"/>
      <c r="M333" s="374">
        <f>M334</f>
        <v>255.97199999999998</v>
      </c>
      <c r="N333" s="375"/>
      <c r="O333" s="375">
        <f>O334</f>
        <v>125.97200000000001</v>
      </c>
      <c r="P333" s="375">
        <f>P334</f>
        <v>130</v>
      </c>
      <c r="Q333" s="225"/>
    </row>
    <row r="334" spans="1:17" ht="50.25" customHeight="1">
      <c r="A334" s="14" t="s">
        <v>125</v>
      </c>
      <c r="B334" s="371" t="s">
        <v>248</v>
      </c>
      <c r="C334" s="162">
        <f>C335+C336+C337+C338+C339+C340+C341+C342+C343+C344+C345</f>
        <v>255.97199999999998</v>
      </c>
      <c r="D334" s="148"/>
      <c r="E334" s="242">
        <f>E335+E336+E337+E338+E339+E340+E341+E342+E343+E344+E345</f>
        <v>125.97200000000001</v>
      </c>
      <c r="F334" s="148">
        <f>F335+F336+F337+F338+F339</f>
        <v>130</v>
      </c>
      <c r="G334" s="102"/>
      <c r="H334" s="162">
        <f>H335+H336+H337+H338+H339+H340+H341+H342+H343+H344+H345</f>
        <v>255.97199999999998</v>
      </c>
      <c r="I334" s="148"/>
      <c r="J334" s="242">
        <f>J335+J336+J337+J338+J339+J340+J341+J342+J343+J344+J345</f>
        <v>125.97200000000001</v>
      </c>
      <c r="K334" s="148">
        <f>K335+K336+K337+K338+K339</f>
        <v>130</v>
      </c>
      <c r="L334" s="102"/>
      <c r="M334" s="162">
        <f>M335+M336+M337+M338+M339+M340+M341+M342+M343+M344+M345</f>
        <v>255.97199999999998</v>
      </c>
      <c r="N334" s="148"/>
      <c r="O334" s="242">
        <f>O335+O336+O337+O338+O339+O340+O341+O342+O343+O344+O345</f>
        <v>125.97200000000001</v>
      </c>
      <c r="P334" s="148">
        <f>P335+P336+P337+P338+P339</f>
        <v>130</v>
      </c>
      <c r="Q334" s="102"/>
    </row>
    <row r="335" spans="1:17" ht="72" customHeight="1">
      <c r="A335" s="11" t="s">
        <v>143</v>
      </c>
      <c r="B335" s="82" t="s">
        <v>270</v>
      </c>
      <c r="C335" s="111">
        <v>15</v>
      </c>
      <c r="D335" s="99"/>
      <c r="E335" s="99"/>
      <c r="F335" s="99">
        <v>15</v>
      </c>
      <c r="G335" s="102"/>
      <c r="H335" s="111">
        <v>15</v>
      </c>
      <c r="I335" s="99"/>
      <c r="J335" s="99"/>
      <c r="K335" s="99">
        <v>15</v>
      </c>
      <c r="L335" s="102"/>
      <c r="M335" s="111">
        <v>15</v>
      </c>
      <c r="N335" s="99"/>
      <c r="O335" s="99"/>
      <c r="P335" s="99">
        <v>15</v>
      </c>
      <c r="Q335" s="102"/>
    </row>
    <row r="336" spans="1:17" ht="39.75" customHeight="1" thickBot="1">
      <c r="A336" s="12" t="s">
        <v>127</v>
      </c>
      <c r="B336" s="97" t="s">
        <v>252</v>
      </c>
      <c r="C336" s="128">
        <v>30</v>
      </c>
      <c r="D336" s="153"/>
      <c r="E336" s="153"/>
      <c r="F336" s="153">
        <v>30</v>
      </c>
      <c r="G336" s="240"/>
      <c r="H336" s="128">
        <v>30</v>
      </c>
      <c r="I336" s="153"/>
      <c r="J336" s="153"/>
      <c r="K336" s="153">
        <v>30</v>
      </c>
      <c r="L336" s="240"/>
      <c r="M336" s="128">
        <v>30</v>
      </c>
      <c r="N336" s="153"/>
      <c r="O336" s="153"/>
      <c r="P336" s="153">
        <v>30</v>
      </c>
      <c r="Q336" s="240"/>
    </row>
    <row r="337" spans="1:17" ht="27.75" customHeight="1">
      <c r="A337" s="14" t="s">
        <v>128</v>
      </c>
      <c r="B337" s="313" t="s">
        <v>253</v>
      </c>
      <c r="C337" s="294">
        <v>30</v>
      </c>
      <c r="D337" s="166"/>
      <c r="E337" s="166"/>
      <c r="F337" s="166">
        <v>30</v>
      </c>
      <c r="G337" s="225"/>
      <c r="H337" s="294">
        <v>30</v>
      </c>
      <c r="I337" s="166"/>
      <c r="J337" s="166"/>
      <c r="K337" s="166">
        <v>30</v>
      </c>
      <c r="L337" s="225"/>
      <c r="M337" s="294">
        <v>30</v>
      </c>
      <c r="N337" s="166"/>
      <c r="O337" s="166"/>
      <c r="P337" s="166">
        <v>30</v>
      </c>
      <c r="Q337" s="225"/>
    </row>
    <row r="338" spans="1:17" ht="27.75" customHeight="1">
      <c r="A338" s="11" t="s">
        <v>155</v>
      </c>
      <c r="B338" s="82" t="s">
        <v>254</v>
      </c>
      <c r="C338" s="111">
        <v>75.972</v>
      </c>
      <c r="D338" s="99"/>
      <c r="E338" s="137">
        <v>35.972</v>
      </c>
      <c r="F338" s="99">
        <v>40</v>
      </c>
      <c r="G338" s="102"/>
      <c r="H338" s="111">
        <v>75.972</v>
      </c>
      <c r="I338" s="99"/>
      <c r="J338" s="137">
        <v>35.972</v>
      </c>
      <c r="K338" s="99">
        <v>40</v>
      </c>
      <c r="L338" s="102"/>
      <c r="M338" s="111">
        <v>75.972</v>
      </c>
      <c r="N338" s="99"/>
      <c r="O338" s="137">
        <v>35.972</v>
      </c>
      <c r="P338" s="99">
        <v>40</v>
      </c>
      <c r="Q338" s="102"/>
    </row>
    <row r="339" spans="1:17" ht="42" customHeight="1">
      <c r="A339" s="13" t="s">
        <v>156</v>
      </c>
      <c r="B339" s="82" t="s">
        <v>369</v>
      </c>
      <c r="C339" s="111">
        <v>15</v>
      </c>
      <c r="D339" s="99"/>
      <c r="E339" s="99"/>
      <c r="F339" s="99">
        <v>15</v>
      </c>
      <c r="G339" s="102"/>
      <c r="H339" s="111">
        <v>15</v>
      </c>
      <c r="I339" s="99"/>
      <c r="J339" s="99"/>
      <c r="K339" s="99">
        <v>15</v>
      </c>
      <c r="L339" s="102"/>
      <c r="M339" s="111">
        <v>15</v>
      </c>
      <c r="N339" s="99"/>
      <c r="O339" s="99"/>
      <c r="P339" s="99">
        <v>15</v>
      </c>
      <c r="Q339" s="102"/>
    </row>
    <row r="340" spans="1:17" ht="42" customHeight="1">
      <c r="A340" s="13" t="s">
        <v>449</v>
      </c>
      <c r="B340" s="82" t="s">
        <v>354</v>
      </c>
      <c r="C340" s="111">
        <v>20</v>
      </c>
      <c r="D340" s="99"/>
      <c r="E340" s="137">
        <v>20</v>
      </c>
      <c r="F340" s="99"/>
      <c r="G340" s="102"/>
      <c r="H340" s="111">
        <v>20</v>
      </c>
      <c r="I340" s="99"/>
      <c r="J340" s="137">
        <v>20</v>
      </c>
      <c r="K340" s="99"/>
      <c r="L340" s="102"/>
      <c r="M340" s="111">
        <v>20</v>
      </c>
      <c r="N340" s="99"/>
      <c r="O340" s="137">
        <v>20</v>
      </c>
      <c r="P340" s="99"/>
      <c r="Q340" s="102"/>
    </row>
    <row r="341" spans="1:17" ht="39" customHeight="1">
      <c r="A341" s="13" t="s">
        <v>451</v>
      </c>
      <c r="B341" s="82" t="s">
        <v>296</v>
      </c>
      <c r="C341" s="111">
        <v>30</v>
      </c>
      <c r="D341" s="99"/>
      <c r="E341" s="137">
        <v>30</v>
      </c>
      <c r="F341" s="99"/>
      <c r="G341" s="102"/>
      <c r="H341" s="111">
        <v>30</v>
      </c>
      <c r="I341" s="99"/>
      <c r="J341" s="137">
        <v>30</v>
      </c>
      <c r="K341" s="99"/>
      <c r="L341" s="102"/>
      <c r="M341" s="111">
        <v>30</v>
      </c>
      <c r="N341" s="99"/>
      <c r="O341" s="137">
        <v>30</v>
      </c>
      <c r="P341" s="99"/>
      <c r="Q341" s="102"/>
    </row>
    <row r="342" spans="1:17" ht="30.75" customHeight="1">
      <c r="A342" s="13" t="s">
        <v>453</v>
      </c>
      <c r="B342" s="82" t="s">
        <v>297</v>
      </c>
      <c r="C342" s="111">
        <v>8.4</v>
      </c>
      <c r="D342" s="99"/>
      <c r="E342" s="137">
        <v>8.4</v>
      </c>
      <c r="F342" s="99"/>
      <c r="G342" s="102"/>
      <c r="H342" s="111">
        <v>8.4</v>
      </c>
      <c r="I342" s="99"/>
      <c r="J342" s="137">
        <v>8.4</v>
      </c>
      <c r="K342" s="99"/>
      <c r="L342" s="102"/>
      <c r="M342" s="111">
        <v>8.4</v>
      </c>
      <c r="N342" s="99"/>
      <c r="O342" s="137">
        <v>8.4</v>
      </c>
      <c r="P342" s="99"/>
      <c r="Q342" s="102"/>
    </row>
    <row r="343" spans="1:17" ht="27" customHeight="1">
      <c r="A343" s="13" t="s">
        <v>455</v>
      </c>
      <c r="B343" s="82" t="s">
        <v>355</v>
      </c>
      <c r="C343" s="111">
        <v>10</v>
      </c>
      <c r="D343" s="99"/>
      <c r="E343" s="137">
        <v>10</v>
      </c>
      <c r="F343" s="99"/>
      <c r="G343" s="102"/>
      <c r="H343" s="111">
        <v>10</v>
      </c>
      <c r="I343" s="99"/>
      <c r="J343" s="137">
        <v>10</v>
      </c>
      <c r="K343" s="99"/>
      <c r="L343" s="102"/>
      <c r="M343" s="111">
        <v>10</v>
      </c>
      <c r="N343" s="99"/>
      <c r="O343" s="137">
        <v>10</v>
      </c>
      <c r="P343" s="99"/>
      <c r="Q343" s="102"/>
    </row>
    <row r="344" spans="1:17" ht="24.75" customHeight="1">
      <c r="A344" s="13" t="s">
        <v>457</v>
      </c>
      <c r="B344" s="82" t="s">
        <v>356</v>
      </c>
      <c r="C344" s="111">
        <v>11.6</v>
      </c>
      <c r="D344" s="99"/>
      <c r="E344" s="137">
        <v>11.6</v>
      </c>
      <c r="F344" s="99"/>
      <c r="G344" s="102"/>
      <c r="H344" s="111">
        <v>11.6</v>
      </c>
      <c r="I344" s="99"/>
      <c r="J344" s="137">
        <v>11.6</v>
      </c>
      <c r="K344" s="99"/>
      <c r="L344" s="102"/>
      <c r="M344" s="111">
        <v>11.6</v>
      </c>
      <c r="N344" s="99"/>
      <c r="O344" s="137">
        <v>11.6</v>
      </c>
      <c r="P344" s="99"/>
      <c r="Q344" s="102"/>
    </row>
    <row r="345" spans="1:17" ht="27" customHeight="1">
      <c r="A345" s="13" t="s">
        <v>459</v>
      </c>
      <c r="B345" s="82" t="s">
        <v>298</v>
      </c>
      <c r="C345" s="111">
        <v>10</v>
      </c>
      <c r="D345" s="99"/>
      <c r="E345" s="137">
        <v>10</v>
      </c>
      <c r="F345" s="99"/>
      <c r="G345" s="102"/>
      <c r="H345" s="111">
        <v>10</v>
      </c>
      <c r="I345" s="99"/>
      <c r="J345" s="137">
        <v>10</v>
      </c>
      <c r="K345" s="99"/>
      <c r="L345" s="102"/>
      <c r="M345" s="111">
        <v>10</v>
      </c>
      <c r="N345" s="99"/>
      <c r="O345" s="137">
        <v>10</v>
      </c>
      <c r="P345" s="99"/>
      <c r="Q345" s="102"/>
    </row>
    <row r="346" spans="1:17" ht="21" customHeight="1">
      <c r="A346" s="11" t="s">
        <v>64</v>
      </c>
      <c r="B346" s="594" t="s">
        <v>130</v>
      </c>
      <c r="C346" s="233">
        <f>C347</f>
        <v>20</v>
      </c>
      <c r="D346" s="148"/>
      <c r="E346" s="148">
        <f>E347</f>
        <v>20</v>
      </c>
      <c r="F346" s="148"/>
      <c r="G346" s="263"/>
      <c r="H346" s="241">
        <f>H347</f>
        <v>20</v>
      </c>
      <c r="I346" s="377"/>
      <c r="J346" s="242">
        <f>J347</f>
        <v>20</v>
      </c>
      <c r="K346" s="242"/>
      <c r="L346" s="395"/>
      <c r="M346" s="241">
        <f>M347</f>
        <v>20</v>
      </c>
      <c r="N346" s="377"/>
      <c r="O346" s="242">
        <f>O347</f>
        <v>20</v>
      </c>
      <c r="P346" s="99"/>
      <c r="Q346" s="102"/>
    </row>
    <row r="347" spans="1:17" ht="42" customHeight="1" thickBot="1">
      <c r="A347" s="12" t="s">
        <v>165</v>
      </c>
      <c r="B347" s="97" t="s">
        <v>65</v>
      </c>
      <c r="C347" s="335">
        <v>20</v>
      </c>
      <c r="D347" s="153"/>
      <c r="E347" s="153">
        <v>20</v>
      </c>
      <c r="F347" s="153"/>
      <c r="G347" s="240"/>
      <c r="H347" s="335">
        <v>20</v>
      </c>
      <c r="I347" s="153"/>
      <c r="J347" s="153">
        <v>20</v>
      </c>
      <c r="K347" s="153"/>
      <c r="L347" s="240"/>
      <c r="M347" s="335">
        <v>20</v>
      </c>
      <c r="N347" s="153"/>
      <c r="O347" s="153">
        <v>20</v>
      </c>
      <c r="P347" s="153"/>
      <c r="Q347" s="240"/>
    </row>
    <row r="348" spans="1:17" ht="51.75" customHeight="1" thickBot="1">
      <c r="A348" s="364" t="s">
        <v>157</v>
      </c>
      <c r="B348" s="529" t="s">
        <v>334</v>
      </c>
      <c r="C348" s="530">
        <f>C349+C350+C351</f>
        <v>400</v>
      </c>
      <c r="D348" s="361"/>
      <c r="E348" s="361"/>
      <c r="F348" s="361">
        <f>F349+F350+F351</f>
        <v>400</v>
      </c>
      <c r="G348" s="362"/>
      <c r="H348" s="363">
        <f>H349+H350+H351</f>
        <v>371.6</v>
      </c>
      <c r="I348" s="361"/>
      <c r="J348" s="361"/>
      <c r="K348" s="361">
        <f>K349+K350+K351</f>
        <v>371.6</v>
      </c>
      <c r="L348" s="362"/>
      <c r="M348" s="363">
        <f>M349+M350+M351</f>
        <v>371.6</v>
      </c>
      <c r="N348" s="361"/>
      <c r="O348" s="361"/>
      <c r="P348" s="361">
        <f>P349+P350+P351</f>
        <v>371.6</v>
      </c>
      <c r="Q348" s="362"/>
    </row>
    <row r="349" spans="1:17" ht="41.25" customHeight="1">
      <c r="A349" s="62" t="s">
        <v>165</v>
      </c>
      <c r="B349" s="98" t="s">
        <v>218</v>
      </c>
      <c r="C349" s="315">
        <v>180</v>
      </c>
      <c r="D349" s="229"/>
      <c r="E349" s="229"/>
      <c r="F349" s="229">
        <v>180</v>
      </c>
      <c r="G349" s="230"/>
      <c r="H349" s="231">
        <v>151.6</v>
      </c>
      <c r="I349" s="229"/>
      <c r="J349" s="229"/>
      <c r="K349" s="229">
        <v>151.6</v>
      </c>
      <c r="L349" s="230"/>
      <c r="M349" s="231">
        <v>151.6</v>
      </c>
      <c r="N349" s="229"/>
      <c r="O349" s="229"/>
      <c r="P349" s="229">
        <v>151.6</v>
      </c>
      <c r="Q349" s="230"/>
    </row>
    <row r="350" spans="1:17" ht="25.5" customHeight="1">
      <c r="A350" s="100" t="s">
        <v>125</v>
      </c>
      <c r="B350" s="86" t="s">
        <v>219</v>
      </c>
      <c r="C350" s="111">
        <v>185</v>
      </c>
      <c r="D350" s="99"/>
      <c r="E350" s="99"/>
      <c r="F350" s="99">
        <v>185</v>
      </c>
      <c r="G350" s="102"/>
      <c r="H350" s="111">
        <v>185</v>
      </c>
      <c r="I350" s="99"/>
      <c r="J350" s="99"/>
      <c r="K350" s="99">
        <v>185</v>
      </c>
      <c r="L350" s="102"/>
      <c r="M350" s="111">
        <v>185</v>
      </c>
      <c r="N350" s="99"/>
      <c r="O350" s="99"/>
      <c r="P350" s="99">
        <v>185</v>
      </c>
      <c r="Q350" s="102"/>
    </row>
    <row r="351" spans="1:17" ht="29.25" customHeight="1" thickBot="1">
      <c r="A351" s="12" t="s">
        <v>162</v>
      </c>
      <c r="B351" s="74" t="s">
        <v>220</v>
      </c>
      <c r="C351" s="128">
        <v>35</v>
      </c>
      <c r="D351" s="153"/>
      <c r="E351" s="153"/>
      <c r="F351" s="153">
        <v>35</v>
      </c>
      <c r="G351" s="240"/>
      <c r="H351" s="128">
        <v>35</v>
      </c>
      <c r="I351" s="153"/>
      <c r="J351" s="153"/>
      <c r="K351" s="153">
        <v>35</v>
      </c>
      <c r="L351" s="240"/>
      <c r="M351" s="128">
        <v>35</v>
      </c>
      <c r="N351" s="153"/>
      <c r="O351" s="153"/>
      <c r="P351" s="153">
        <v>35</v>
      </c>
      <c r="Q351" s="240"/>
    </row>
    <row r="352" spans="1:17" ht="80.25" customHeight="1" thickBot="1">
      <c r="A352" s="358" t="s">
        <v>159</v>
      </c>
      <c r="B352" s="531" t="s">
        <v>335</v>
      </c>
      <c r="C352" s="530">
        <f>C353+C354</f>
        <v>267.48199999999997</v>
      </c>
      <c r="D352" s="359"/>
      <c r="E352" s="359"/>
      <c r="F352" s="359">
        <f>F353+F354</f>
        <v>267.48199999999997</v>
      </c>
      <c r="G352" s="228"/>
      <c r="H352" s="360">
        <f>H353+H354</f>
        <v>215.69</v>
      </c>
      <c r="I352" s="359"/>
      <c r="J352" s="359"/>
      <c r="K352" s="359">
        <f>K353+K354</f>
        <v>215.69</v>
      </c>
      <c r="L352" s="228"/>
      <c r="M352" s="360">
        <f>M353+M354</f>
        <v>231.21499999999997</v>
      </c>
      <c r="N352" s="359"/>
      <c r="O352" s="359"/>
      <c r="P352" s="359">
        <f>P353+P354</f>
        <v>231.21499999999997</v>
      </c>
      <c r="Q352" s="228"/>
    </row>
    <row r="353" spans="1:17" ht="48.75" customHeight="1">
      <c r="A353" s="62" t="s">
        <v>165</v>
      </c>
      <c r="B353" s="61" t="s">
        <v>337</v>
      </c>
      <c r="C353" s="316">
        <v>188.159</v>
      </c>
      <c r="D353" s="245"/>
      <c r="E353" s="245"/>
      <c r="F353" s="245">
        <v>188.159</v>
      </c>
      <c r="G353" s="317"/>
      <c r="H353" s="318">
        <v>188.159</v>
      </c>
      <c r="I353" s="272"/>
      <c r="J353" s="272"/>
      <c r="K353" s="272">
        <v>188.159</v>
      </c>
      <c r="L353" s="295"/>
      <c r="M353" s="318">
        <v>188.159</v>
      </c>
      <c r="N353" s="272"/>
      <c r="O353" s="272"/>
      <c r="P353" s="272">
        <v>188.159</v>
      </c>
      <c r="Q353" s="225"/>
    </row>
    <row r="354" spans="1:17" ht="85.5" customHeight="1" thickBot="1">
      <c r="A354" s="12" t="s">
        <v>125</v>
      </c>
      <c r="B354" s="74" t="s">
        <v>272</v>
      </c>
      <c r="C354" s="319">
        <v>79.323</v>
      </c>
      <c r="D354" s="138"/>
      <c r="E354" s="138"/>
      <c r="F354" s="138">
        <v>79.323</v>
      </c>
      <c r="G354" s="251"/>
      <c r="H354" s="274">
        <v>27.531</v>
      </c>
      <c r="I354" s="275"/>
      <c r="J354" s="275"/>
      <c r="K354" s="275">
        <v>27.531</v>
      </c>
      <c r="L354" s="320"/>
      <c r="M354" s="274">
        <v>43.056</v>
      </c>
      <c r="N354" s="275"/>
      <c r="O354" s="275"/>
      <c r="P354" s="275">
        <v>43.056</v>
      </c>
      <c r="Q354" s="240"/>
    </row>
    <row r="355" spans="1:17" ht="67.5" customHeight="1" thickBot="1">
      <c r="A355" s="59" t="s">
        <v>160</v>
      </c>
      <c r="B355" s="182" t="s">
        <v>336</v>
      </c>
      <c r="C355" s="300">
        <f>C356+C358+C360+C361+C362+C363+C364+C365+C366</f>
        <v>1499.9999999999998</v>
      </c>
      <c r="D355" s="301"/>
      <c r="E355" s="321"/>
      <c r="F355" s="298">
        <f>F356+F358+F360+F361+F362+F363+F364+F365+F366</f>
        <v>1499.9999999999998</v>
      </c>
      <c r="G355" s="322"/>
      <c r="H355" s="300">
        <f>H356+H358+H360+H361+H362+H363+H364+H365+H366</f>
        <v>1498.7199999999998</v>
      </c>
      <c r="I355" s="301"/>
      <c r="J355" s="321"/>
      <c r="K355" s="298">
        <f>K356+K358+K360+K361+K362+K363+K364+K365+K366</f>
        <v>1498.7199999999998</v>
      </c>
      <c r="L355" s="299"/>
      <c r="M355" s="300">
        <f>M356+M358+M360+M361+M362+M363+M364+M365+M366</f>
        <v>1498.7199999999998</v>
      </c>
      <c r="N355" s="301"/>
      <c r="O355" s="321"/>
      <c r="P355" s="298">
        <f>P356+P358+P360+P361+P362+P363+P364+P365+P366</f>
        <v>1498.7199999999998</v>
      </c>
      <c r="Q355" s="299"/>
    </row>
    <row r="356" spans="1:17" ht="87" customHeight="1">
      <c r="A356" s="75" t="s">
        <v>165</v>
      </c>
      <c r="B356" s="118" t="s">
        <v>338</v>
      </c>
      <c r="C356" s="312">
        <f>C357</f>
        <v>100</v>
      </c>
      <c r="D356" s="156"/>
      <c r="E356" s="156"/>
      <c r="F356" s="156">
        <f>F357</f>
        <v>100</v>
      </c>
      <c r="G356" s="307"/>
      <c r="H356" s="312">
        <f>H357</f>
        <v>99.12</v>
      </c>
      <c r="I356" s="156"/>
      <c r="J356" s="156"/>
      <c r="K356" s="156">
        <f>K357</f>
        <v>99.12</v>
      </c>
      <c r="L356" s="307"/>
      <c r="M356" s="312">
        <f>M357</f>
        <v>99.12</v>
      </c>
      <c r="N356" s="156"/>
      <c r="O356" s="156"/>
      <c r="P356" s="156">
        <f>P357</f>
        <v>99.12</v>
      </c>
      <c r="Q356" s="243"/>
    </row>
    <row r="357" spans="1:17" ht="27" customHeight="1">
      <c r="A357" s="11" t="s">
        <v>166</v>
      </c>
      <c r="B357" s="86" t="s">
        <v>349</v>
      </c>
      <c r="C357" s="101">
        <v>100</v>
      </c>
      <c r="D357" s="99"/>
      <c r="E357" s="99"/>
      <c r="F357" s="99">
        <v>100</v>
      </c>
      <c r="G357" s="102"/>
      <c r="H357" s="101">
        <v>99.12</v>
      </c>
      <c r="I357" s="99"/>
      <c r="J357" s="99"/>
      <c r="K357" s="99">
        <v>99.12</v>
      </c>
      <c r="L357" s="102"/>
      <c r="M357" s="101">
        <v>99.12</v>
      </c>
      <c r="N357" s="99"/>
      <c r="O357" s="99"/>
      <c r="P357" s="99">
        <v>99.12</v>
      </c>
      <c r="Q357" s="102"/>
    </row>
    <row r="358" spans="1:17" ht="52.5" customHeight="1">
      <c r="A358" s="351" t="s">
        <v>125</v>
      </c>
      <c r="B358" s="91" t="s">
        <v>350</v>
      </c>
      <c r="C358" s="234">
        <f>C359</f>
        <v>200</v>
      </c>
      <c r="D358" s="148"/>
      <c r="E358" s="148"/>
      <c r="F358" s="148">
        <f>F359</f>
        <v>200</v>
      </c>
      <c r="G358" s="263"/>
      <c r="H358" s="234">
        <f>H359</f>
        <v>200</v>
      </c>
      <c r="I358" s="148"/>
      <c r="J358" s="148"/>
      <c r="K358" s="148">
        <f>K359</f>
        <v>200</v>
      </c>
      <c r="L358" s="263"/>
      <c r="M358" s="234">
        <f>M359</f>
        <v>200</v>
      </c>
      <c r="N358" s="148"/>
      <c r="O358" s="148"/>
      <c r="P358" s="148">
        <f>P359</f>
        <v>200</v>
      </c>
      <c r="Q358" s="263"/>
    </row>
    <row r="359" spans="1:17" ht="25.5" customHeight="1">
      <c r="A359" s="11" t="s">
        <v>143</v>
      </c>
      <c r="B359" s="86" t="s">
        <v>351</v>
      </c>
      <c r="C359" s="101">
        <v>200</v>
      </c>
      <c r="D359" s="99"/>
      <c r="E359" s="99"/>
      <c r="F359" s="99">
        <v>200</v>
      </c>
      <c r="G359" s="102"/>
      <c r="H359" s="101">
        <v>200</v>
      </c>
      <c r="I359" s="99"/>
      <c r="J359" s="99"/>
      <c r="K359" s="99">
        <v>200</v>
      </c>
      <c r="L359" s="102"/>
      <c r="M359" s="101">
        <v>200</v>
      </c>
      <c r="N359" s="99"/>
      <c r="O359" s="99"/>
      <c r="P359" s="99">
        <v>200</v>
      </c>
      <c r="Q359" s="102"/>
    </row>
    <row r="360" spans="1:17" ht="26.25" customHeight="1" thickBot="1">
      <c r="A360" s="12" t="s">
        <v>162</v>
      </c>
      <c r="B360" s="74" t="s">
        <v>352</v>
      </c>
      <c r="C360" s="176">
        <v>30</v>
      </c>
      <c r="D360" s="153"/>
      <c r="E360" s="153"/>
      <c r="F360" s="153">
        <v>30</v>
      </c>
      <c r="G360" s="240"/>
      <c r="H360" s="176">
        <v>30</v>
      </c>
      <c r="I360" s="153"/>
      <c r="J360" s="153"/>
      <c r="K360" s="153">
        <v>30</v>
      </c>
      <c r="L360" s="240"/>
      <c r="M360" s="176">
        <v>30</v>
      </c>
      <c r="N360" s="153"/>
      <c r="O360" s="153"/>
      <c r="P360" s="153">
        <v>30</v>
      </c>
      <c r="Q360" s="240"/>
    </row>
    <row r="361" spans="1:17" ht="84.75" customHeight="1">
      <c r="A361" s="14" t="s">
        <v>141</v>
      </c>
      <c r="B361" s="185" t="s">
        <v>339</v>
      </c>
      <c r="C361" s="224">
        <v>100</v>
      </c>
      <c r="D361" s="166"/>
      <c r="E361" s="166"/>
      <c r="F361" s="166">
        <v>100</v>
      </c>
      <c r="G361" s="225"/>
      <c r="H361" s="224">
        <v>100</v>
      </c>
      <c r="I361" s="166"/>
      <c r="J361" s="166"/>
      <c r="K361" s="166">
        <v>100</v>
      </c>
      <c r="L361" s="225"/>
      <c r="M361" s="224">
        <v>100</v>
      </c>
      <c r="N361" s="166"/>
      <c r="O361" s="166"/>
      <c r="P361" s="166">
        <v>100</v>
      </c>
      <c r="Q361" s="225"/>
    </row>
    <row r="362" spans="1:17" ht="73.5" customHeight="1">
      <c r="A362" s="14" t="s">
        <v>142</v>
      </c>
      <c r="B362" s="331" t="s">
        <v>299</v>
      </c>
      <c r="C362" s="224">
        <v>640.3</v>
      </c>
      <c r="D362" s="166"/>
      <c r="E362" s="166"/>
      <c r="F362" s="166">
        <v>640.3</v>
      </c>
      <c r="G362" s="225"/>
      <c r="H362" s="224">
        <v>640.3</v>
      </c>
      <c r="I362" s="166"/>
      <c r="J362" s="166"/>
      <c r="K362" s="166">
        <v>640.3</v>
      </c>
      <c r="L362" s="225"/>
      <c r="M362" s="224">
        <v>640.3</v>
      </c>
      <c r="N362" s="166"/>
      <c r="O362" s="166"/>
      <c r="P362" s="166">
        <v>640.3</v>
      </c>
      <c r="Q362" s="225"/>
    </row>
    <row r="363" spans="1:17" ht="61.5" customHeight="1">
      <c r="A363" s="11" t="s">
        <v>164</v>
      </c>
      <c r="B363" s="350" t="s">
        <v>300</v>
      </c>
      <c r="C363" s="101">
        <v>8.1</v>
      </c>
      <c r="D363" s="99"/>
      <c r="E363" s="99"/>
      <c r="F363" s="99">
        <v>8.1</v>
      </c>
      <c r="G363" s="102"/>
      <c r="H363" s="101">
        <v>8.1</v>
      </c>
      <c r="I363" s="99"/>
      <c r="J363" s="99"/>
      <c r="K363" s="99">
        <v>8.1</v>
      </c>
      <c r="L363" s="102"/>
      <c r="M363" s="101">
        <v>8.1</v>
      </c>
      <c r="N363" s="99"/>
      <c r="O363" s="99"/>
      <c r="P363" s="99">
        <v>8.1</v>
      </c>
      <c r="Q363" s="102"/>
    </row>
    <row r="364" spans="1:17" ht="60.75" customHeight="1">
      <c r="A364" s="11" t="s">
        <v>131</v>
      </c>
      <c r="B364" s="350" t="s">
        <v>301</v>
      </c>
      <c r="C364" s="101">
        <v>21.6</v>
      </c>
      <c r="D364" s="99"/>
      <c r="E364" s="99"/>
      <c r="F364" s="99">
        <v>21.6</v>
      </c>
      <c r="G364" s="102"/>
      <c r="H364" s="101">
        <v>21.6</v>
      </c>
      <c r="I364" s="99"/>
      <c r="J364" s="99"/>
      <c r="K364" s="99">
        <v>21.6</v>
      </c>
      <c r="L364" s="102"/>
      <c r="M364" s="101">
        <v>21.6</v>
      </c>
      <c r="N364" s="99"/>
      <c r="O364" s="99"/>
      <c r="P364" s="99">
        <v>21.6</v>
      </c>
      <c r="Q364" s="102"/>
    </row>
    <row r="365" spans="1:17" ht="61.5" customHeight="1">
      <c r="A365" s="11" t="s">
        <v>134</v>
      </c>
      <c r="B365" s="350" t="s">
        <v>367</v>
      </c>
      <c r="C365" s="101">
        <v>200</v>
      </c>
      <c r="D365" s="99"/>
      <c r="E365" s="99"/>
      <c r="F365" s="99">
        <v>200</v>
      </c>
      <c r="G365" s="102"/>
      <c r="H365" s="101">
        <v>200</v>
      </c>
      <c r="I365" s="99"/>
      <c r="J365" s="99"/>
      <c r="K365" s="99">
        <v>200</v>
      </c>
      <c r="L365" s="102"/>
      <c r="M365" s="101">
        <v>200</v>
      </c>
      <c r="N365" s="99"/>
      <c r="O365" s="99"/>
      <c r="P365" s="99">
        <v>200</v>
      </c>
      <c r="Q365" s="102"/>
    </row>
    <row r="366" spans="1:17" ht="28.5" customHeight="1" thickBot="1">
      <c r="A366" s="12" t="s">
        <v>151</v>
      </c>
      <c r="B366" s="332" t="s">
        <v>368</v>
      </c>
      <c r="C366" s="176">
        <v>200</v>
      </c>
      <c r="D366" s="153"/>
      <c r="E366" s="153"/>
      <c r="F366" s="153">
        <v>200</v>
      </c>
      <c r="G366" s="240"/>
      <c r="H366" s="176">
        <v>199.6</v>
      </c>
      <c r="I366" s="153"/>
      <c r="J366" s="153"/>
      <c r="K366" s="153">
        <v>199.6</v>
      </c>
      <c r="L366" s="240"/>
      <c r="M366" s="176">
        <v>199.6</v>
      </c>
      <c r="N366" s="153"/>
      <c r="O366" s="153"/>
      <c r="P366" s="153">
        <v>199.6</v>
      </c>
      <c r="Q366" s="240"/>
    </row>
    <row r="367" spans="1:17" ht="103.5" customHeight="1" thickBot="1">
      <c r="A367" s="59" t="s">
        <v>158</v>
      </c>
      <c r="B367" s="182" t="s">
        <v>340</v>
      </c>
      <c r="C367" s="304">
        <f>C368+C371+C381+C383+C390+C393+C395+C398+C400+C403+C406+C408+C410+C412+C414+C416+C418</f>
        <v>2977.576</v>
      </c>
      <c r="D367" s="304">
        <f>D368+D371+D381+D383+D390+D393+D395+D398+D400+D403+D406+D408+D410+D412+D414+D416+D418</f>
        <v>2316.168</v>
      </c>
      <c r="E367" s="352"/>
      <c r="F367" s="304">
        <f>F368+F371+F381+F383+F390+F393+F395+F398+F400+F403+F406+F408+F410+F412+F414+F416+F418</f>
        <v>661.4080000000001</v>
      </c>
      <c r="G367" s="322"/>
      <c r="H367" s="304">
        <f>H368+H371+H381+H383+H390+H393+H395+H398+H400+H403+H406+H408+H410+H412+H414+H416+H418</f>
        <v>2976.98</v>
      </c>
      <c r="I367" s="304">
        <f>I368+I371+I381+I383+I390+I393+I395+I398+I400+I403+I406+I408+I410+I412+I414+I416+I418</f>
        <v>2315.734</v>
      </c>
      <c r="J367" s="352"/>
      <c r="K367" s="304">
        <f>K368+K371+K381+K383+K390+K393+K395+K398+K400+K403+K406+K408+K410+K412+K414+K416+K418</f>
        <v>661.2460000000001</v>
      </c>
      <c r="L367" s="353"/>
      <c r="M367" s="304">
        <f>M368+M371+M381+M383+M390+M393+M395+M398+M400+M403+M406+M408+M410+M412+M414+M416+M418</f>
        <v>2976.98</v>
      </c>
      <c r="N367" s="304">
        <f>N368+N371+N381+N383+N390+N393+N395+N398+N400+N403+N406+N408+N410+N412+N414+N416+N418</f>
        <v>2315.734</v>
      </c>
      <c r="O367" s="352"/>
      <c r="P367" s="304">
        <f>P368+P371+P381+P383+P390+P393+P395+P398+P400+P403+P406+P408+P410+P412+P414+P416+P418</f>
        <v>661.2460000000001</v>
      </c>
      <c r="Q367" s="299"/>
    </row>
    <row r="368" spans="1:17" ht="16.5" customHeight="1">
      <c r="A368" s="75" t="s">
        <v>165</v>
      </c>
      <c r="B368" s="118" t="s">
        <v>260</v>
      </c>
      <c r="C368" s="124">
        <f>C369+C370</f>
        <v>57.475</v>
      </c>
      <c r="D368" s="354">
        <f>D369+D370</f>
        <v>49.975</v>
      </c>
      <c r="E368" s="156"/>
      <c r="F368" s="354">
        <f>F369+F370</f>
        <v>7.5</v>
      </c>
      <c r="G368" s="243"/>
      <c r="H368" s="124">
        <f>H369+H370</f>
        <v>57.475</v>
      </c>
      <c r="I368" s="354">
        <f>I369+I370</f>
        <v>49.975</v>
      </c>
      <c r="J368" s="156"/>
      <c r="K368" s="354">
        <f>K369+K370</f>
        <v>7.5</v>
      </c>
      <c r="L368" s="317"/>
      <c r="M368" s="124">
        <f>M369+M370</f>
        <v>57.475</v>
      </c>
      <c r="N368" s="354">
        <f>N369+N370</f>
        <v>49.975</v>
      </c>
      <c r="O368" s="156"/>
      <c r="P368" s="354">
        <f>P369+P370</f>
        <v>7.5</v>
      </c>
      <c r="Q368" s="243"/>
    </row>
    <row r="369" spans="1:17" ht="27.75" customHeight="1" thickBot="1">
      <c r="A369" s="588" t="s">
        <v>166</v>
      </c>
      <c r="B369" s="74" t="s">
        <v>30</v>
      </c>
      <c r="C369" s="128">
        <v>49.975</v>
      </c>
      <c r="D369" s="275">
        <v>49.975</v>
      </c>
      <c r="E369" s="153"/>
      <c r="F369" s="275"/>
      <c r="G369" s="240"/>
      <c r="H369" s="128">
        <v>49.975</v>
      </c>
      <c r="I369" s="275">
        <v>49.975</v>
      </c>
      <c r="J369" s="153"/>
      <c r="K369" s="275"/>
      <c r="L369" s="320"/>
      <c r="M369" s="128">
        <v>49.975</v>
      </c>
      <c r="N369" s="275">
        <v>49.975</v>
      </c>
      <c r="O369" s="153"/>
      <c r="P369" s="275"/>
      <c r="Q369" s="240"/>
    </row>
    <row r="370" spans="1:17" ht="14.25" customHeight="1">
      <c r="A370" s="76" t="s">
        <v>167</v>
      </c>
      <c r="B370" s="185" t="s">
        <v>273</v>
      </c>
      <c r="C370" s="294">
        <v>7.5</v>
      </c>
      <c r="D370" s="166"/>
      <c r="E370" s="166"/>
      <c r="F370" s="272">
        <v>7.5</v>
      </c>
      <c r="G370" s="225"/>
      <c r="H370" s="294">
        <v>7.5</v>
      </c>
      <c r="I370" s="166"/>
      <c r="J370" s="166"/>
      <c r="K370" s="272">
        <v>7.5</v>
      </c>
      <c r="L370" s="295"/>
      <c r="M370" s="294">
        <v>7.5</v>
      </c>
      <c r="N370" s="166"/>
      <c r="O370" s="166"/>
      <c r="P370" s="272">
        <v>7.5</v>
      </c>
      <c r="Q370" s="225"/>
    </row>
    <row r="371" spans="1:17" ht="13.5" customHeight="1">
      <c r="A371" s="351" t="s">
        <v>125</v>
      </c>
      <c r="B371" s="91" t="s">
        <v>261</v>
      </c>
      <c r="C371" s="162">
        <f>C372+C373+C374+C375+C376+C377+C378+C379+C380</f>
        <v>245.646</v>
      </c>
      <c r="D371" s="323">
        <f>D372+D373+D374+D375+D376+D377+D378+D379+D380</f>
        <v>154.85299999999998</v>
      </c>
      <c r="E371" s="314"/>
      <c r="F371" s="323">
        <f>F372+F373+F374+F375+F376+F377+F378+F379+F380</f>
        <v>90.793</v>
      </c>
      <c r="G371" s="102"/>
      <c r="H371" s="162">
        <f>H372+H373+H374+H375+H376+H377+H378+H379+H380</f>
        <v>245.646</v>
      </c>
      <c r="I371" s="323">
        <f>I372+I373+I374+I375+I376+I377+I378+I379+I380</f>
        <v>154.85299999999998</v>
      </c>
      <c r="J371" s="314"/>
      <c r="K371" s="323">
        <f>K372+K373+K374+K375+K376+K377+K378+K379+K380</f>
        <v>90.793</v>
      </c>
      <c r="L371" s="239"/>
      <c r="M371" s="162">
        <f>M372+M373+M374+M375+M376+M377+M378+M379+M380</f>
        <v>245.646</v>
      </c>
      <c r="N371" s="323">
        <f>N372+N373+N374+N375+N376+N377+N378+N379+N380</f>
        <v>154.85299999999998</v>
      </c>
      <c r="O371" s="314"/>
      <c r="P371" s="323">
        <f>P372+P373+P374+P375+P376+P377+P378+P379+P380</f>
        <v>90.793</v>
      </c>
      <c r="Q371" s="102"/>
    </row>
    <row r="372" spans="1:17" ht="24.75" customHeight="1">
      <c r="A372" s="351" t="s">
        <v>143</v>
      </c>
      <c r="B372" s="86" t="s">
        <v>274</v>
      </c>
      <c r="C372" s="111">
        <v>25.488</v>
      </c>
      <c r="D372" s="99"/>
      <c r="E372" s="99"/>
      <c r="F372" s="137">
        <v>25.488</v>
      </c>
      <c r="G372" s="102"/>
      <c r="H372" s="111">
        <v>25.488</v>
      </c>
      <c r="I372" s="99"/>
      <c r="J372" s="99"/>
      <c r="K372" s="137">
        <v>25.488</v>
      </c>
      <c r="L372" s="239"/>
      <c r="M372" s="111">
        <v>25.488</v>
      </c>
      <c r="N372" s="99"/>
      <c r="O372" s="99"/>
      <c r="P372" s="137">
        <v>25.488</v>
      </c>
      <c r="Q372" s="102"/>
    </row>
    <row r="373" spans="1:17" ht="26.25" customHeight="1">
      <c r="A373" s="351" t="s">
        <v>127</v>
      </c>
      <c r="B373" s="86" t="s">
        <v>37</v>
      </c>
      <c r="C373" s="111">
        <v>4.62</v>
      </c>
      <c r="D373" s="137">
        <v>1.059</v>
      </c>
      <c r="E373" s="99"/>
      <c r="F373" s="137">
        <v>3.561</v>
      </c>
      <c r="G373" s="102"/>
      <c r="H373" s="111">
        <v>4.62</v>
      </c>
      <c r="I373" s="137">
        <v>1.059</v>
      </c>
      <c r="J373" s="99"/>
      <c r="K373" s="137">
        <v>3.561</v>
      </c>
      <c r="L373" s="239"/>
      <c r="M373" s="111">
        <v>4.62</v>
      </c>
      <c r="N373" s="137">
        <v>1.059</v>
      </c>
      <c r="O373" s="99"/>
      <c r="P373" s="137">
        <v>3.561</v>
      </c>
      <c r="Q373" s="102"/>
    </row>
    <row r="374" spans="1:17" ht="24" customHeight="1">
      <c r="A374" s="351" t="s">
        <v>128</v>
      </c>
      <c r="B374" s="86" t="s">
        <v>275</v>
      </c>
      <c r="C374" s="111">
        <v>10.312</v>
      </c>
      <c r="D374" s="137">
        <v>10.312</v>
      </c>
      <c r="E374" s="99"/>
      <c r="F374" s="137"/>
      <c r="G374" s="102"/>
      <c r="H374" s="111">
        <v>10.312</v>
      </c>
      <c r="I374" s="137">
        <v>10.312</v>
      </c>
      <c r="J374" s="99"/>
      <c r="K374" s="137"/>
      <c r="L374" s="239"/>
      <c r="M374" s="111">
        <v>10.312</v>
      </c>
      <c r="N374" s="137">
        <v>10.312</v>
      </c>
      <c r="O374" s="99"/>
      <c r="P374" s="137"/>
      <c r="Q374" s="102"/>
    </row>
    <row r="375" spans="1:17" ht="13.5" customHeight="1">
      <c r="A375" s="351" t="s">
        <v>155</v>
      </c>
      <c r="B375" s="86" t="s">
        <v>276</v>
      </c>
      <c r="C375" s="111">
        <v>12.028</v>
      </c>
      <c r="D375" s="99"/>
      <c r="E375" s="99"/>
      <c r="F375" s="137">
        <v>12.028</v>
      </c>
      <c r="G375" s="102"/>
      <c r="H375" s="111">
        <v>12.028</v>
      </c>
      <c r="I375" s="99"/>
      <c r="J375" s="99"/>
      <c r="K375" s="137">
        <v>12.028</v>
      </c>
      <c r="L375" s="239"/>
      <c r="M375" s="111">
        <v>12.028</v>
      </c>
      <c r="N375" s="99"/>
      <c r="O375" s="99"/>
      <c r="P375" s="137">
        <v>12.028</v>
      </c>
      <c r="Q375" s="102"/>
    </row>
    <row r="376" spans="1:17" ht="24" customHeight="1">
      <c r="A376" s="351" t="s">
        <v>156</v>
      </c>
      <c r="B376" s="86" t="s">
        <v>302</v>
      </c>
      <c r="C376" s="111">
        <v>6.102</v>
      </c>
      <c r="D376" s="137">
        <v>6.102</v>
      </c>
      <c r="E376" s="99"/>
      <c r="F376" s="137"/>
      <c r="G376" s="102"/>
      <c r="H376" s="111">
        <v>6.102</v>
      </c>
      <c r="I376" s="137">
        <v>6.102</v>
      </c>
      <c r="J376" s="99"/>
      <c r="K376" s="137"/>
      <c r="L376" s="239"/>
      <c r="M376" s="111">
        <v>6.102</v>
      </c>
      <c r="N376" s="137">
        <v>6.102</v>
      </c>
      <c r="O376" s="99"/>
      <c r="P376" s="137"/>
      <c r="Q376" s="102"/>
    </row>
    <row r="377" spans="1:17" ht="16.5" customHeight="1">
      <c r="A377" s="351" t="s">
        <v>449</v>
      </c>
      <c r="B377" s="86" t="s">
        <v>38</v>
      </c>
      <c r="C377" s="111">
        <v>6.606</v>
      </c>
      <c r="D377" s="137">
        <v>6.606</v>
      </c>
      <c r="E377" s="99"/>
      <c r="F377" s="137"/>
      <c r="G377" s="102"/>
      <c r="H377" s="111">
        <v>6.606</v>
      </c>
      <c r="I377" s="137">
        <v>6.606</v>
      </c>
      <c r="J377" s="99"/>
      <c r="K377" s="137"/>
      <c r="L377" s="239"/>
      <c r="M377" s="111">
        <v>6.606</v>
      </c>
      <c r="N377" s="137">
        <v>6.606</v>
      </c>
      <c r="O377" s="99"/>
      <c r="P377" s="137"/>
      <c r="Q377" s="102"/>
    </row>
    <row r="378" spans="1:17" ht="24.75" customHeight="1">
      <c r="A378" s="351" t="s">
        <v>451</v>
      </c>
      <c r="B378" s="86" t="s">
        <v>39</v>
      </c>
      <c r="C378" s="111">
        <v>112.96</v>
      </c>
      <c r="D378" s="137">
        <v>112.96</v>
      </c>
      <c r="E378" s="308"/>
      <c r="F378" s="137"/>
      <c r="G378" s="102"/>
      <c r="H378" s="111">
        <v>112.96</v>
      </c>
      <c r="I378" s="137">
        <v>112.96</v>
      </c>
      <c r="J378" s="308"/>
      <c r="K378" s="137"/>
      <c r="L378" s="239"/>
      <c r="M378" s="111">
        <v>112.96</v>
      </c>
      <c r="N378" s="137">
        <v>112.96</v>
      </c>
      <c r="O378" s="308"/>
      <c r="P378" s="137"/>
      <c r="Q378" s="102"/>
    </row>
    <row r="379" spans="1:17" ht="23.25" customHeight="1">
      <c r="A379" s="351" t="s">
        <v>453</v>
      </c>
      <c r="B379" s="86" t="s">
        <v>41</v>
      </c>
      <c r="C379" s="111">
        <v>49.716</v>
      </c>
      <c r="D379" s="99"/>
      <c r="E379" s="308"/>
      <c r="F379" s="137">
        <v>49.716</v>
      </c>
      <c r="G379" s="102"/>
      <c r="H379" s="111">
        <v>49.716</v>
      </c>
      <c r="I379" s="99"/>
      <c r="J379" s="308"/>
      <c r="K379" s="137">
        <v>49.716</v>
      </c>
      <c r="L379" s="239"/>
      <c r="M379" s="111">
        <v>49.716</v>
      </c>
      <c r="N379" s="99"/>
      <c r="O379" s="308"/>
      <c r="P379" s="137">
        <v>49.716</v>
      </c>
      <c r="Q379" s="102"/>
    </row>
    <row r="380" spans="1:17" ht="27" customHeight="1">
      <c r="A380" s="351" t="s">
        <v>455</v>
      </c>
      <c r="B380" s="86" t="s">
        <v>40</v>
      </c>
      <c r="C380" s="111">
        <v>17.814</v>
      </c>
      <c r="D380" s="137">
        <v>17.814</v>
      </c>
      <c r="E380" s="99"/>
      <c r="F380" s="137"/>
      <c r="G380" s="102"/>
      <c r="H380" s="111">
        <v>17.814</v>
      </c>
      <c r="I380" s="137">
        <v>17.814</v>
      </c>
      <c r="J380" s="99"/>
      <c r="K380" s="137"/>
      <c r="L380" s="239"/>
      <c r="M380" s="111">
        <v>17.814</v>
      </c>
      <c r="N380" s="137">
        <v>17.814</v>
      </c>
      <c r="O380" s="99"/>
      <c r="P380" s="137"/>
      <c r="Q380" s="102"/>
    </row>
    <row r="381" spans="1:17" ht="15.75" customHeight="1">
      <c r="A381" s="76" t="s">
        <v>162</v>
      </c>
      <c r="B381" s="355" t="s">
        <v>262</v>
      </c>
      <c r="C381" s="141">
        <f>C382</f>
        <v>99.998</v>
      </c>
      <c r="D381" s="327">
        <f>D382</f>
        <v>99.998</v>
      </c>
      <c r="E381" s="146"/>
      <c r="F381" s="327">
        <f>F382</f>
        <v>0</v>
      </c>
      <c r="G381" s="225"/>
      <c r="H381" s="141">
        <f>H382</f>
        <v>99.998</v>
      </c>
      <c r="I381" s="327">
        <f>I382</f>
        <v>99.998</v>
      </c>
      <c r="J381" s="146"/>
      <c r="K381" s="327">
        <f>K382</f>
        <v>0</v>
      </c>
      <c r="L381" s="295"/>
      <c r="M381" s="141">
        <f>M382</f>
        <v>99.998</v>
      </c>
      <c r="N381" s="327">
        <f>N382</f>
        <v>99.998</v>
      </c>
      <c r="O381" s="146"/>
      <c r="P381" s="327">
        <f>P382</f>
        <v>0</v>
      </c>
      <c r="Q381" s="225"/>
    </row>
    <row r="382" spans="1:17" ht="14.25" customHeight="1">
      <c r="A382" s="76" t="s">
        <v>135</v>
      </c>
      <c r="B382" s="185" t="s">
        <v>303</v>
      </c>
      <c r="C382" s="294">
        <v>99.998</v>
      </c>
      <c r="D382" s="272">
        <v>99.998</v>
      </c>
      <c r="E382" s="166"/>
      <c r="F382" s="272"/>
      <c r="G382" s="225"/>
      <c r="H382" s="294">
        <v>99.998</v>
      </c>
      <c r="I382" s="272">
        <v>99.998</v>
      </c>
      <c r="J382" s="166"/>
      <c r="K382" s="272"/>
      <c r="L382" s="295"/>
      <c r="M382" s="294">
        <v>99.998</v>
      </c>
      <c r="N382" s="272">
        <v>99.998</v>
      </c>
      <c r="O382" s="166"/>
      <c r="P382" s="272"/>
      <c r="Q382" s="225"/>
    </row>
    <row r="383" spans="1:17" ht="15" customHeight="1">
      <c r="A383" s="76" t="s">
        <v>141</v>
      </c>
      <c r="B383" s="355" t="s">
        <v>263</v>
      </c>
      <c r="C383" s="162">
        <f>C384+C385+C386+C387+C388+C389</f>
        <v>1004.021</v>
      </c>
      <c r="D383" s="323">
        <f>D384+D385+D386+D387+D388+D389</f>
        <v>1004.021</v>
      </c>
      <c r="E383" s="324"/>
      <c r="F383" s="323">
        <f>F384+F385+F386+F387+F388+F389</f>
        <v>0</v>
      </c>
      <c r="G383" s="225"/>
      <c r="H383" s="162">
        <f>H384+H385+H386+H387+H388+H389</f>
        <v>1004.006</v>
      </c>
      <c r="I383" s="323">
        <f>I384+I385+I386+I387+I388+I389</f>
        <v>1004.006</v>
      </c>
      <c r="J383" s="324"/>
      <c r="K383" s="323">
        <f>K384+K385+K386+K387+K388+K389</f>
        <v>0</v>
      </c>
      <c r="L383" s="295"/>
      <c r="M383" s="162">
        <f>M384+M385+M386+M387+M388+M389</f>
        <v>1004.006</v>
      </c>
      <c r="N383" s="323">
        <f>N384+N385+N386+N387+N388+N389</f>
        <v>1004.006</v>
      </c>
      <c r="O383" s="324"/>
      <c r="P383" s="323">
        <f>P384+P385+P386+P387+P388+P389</f>
        <v>0</v>
      </c>
      <c r="Q383" s="225"/>
    </row>
    <row r="384" spans="1:17" ht="24.75" customHeight="1">
      <c r="A384" s="76" t="s">
        <v>136</v>
      </c>
      <c r="B384" s="86" t="s">
        <v>274</v>
      </c>
      <c r="C384" s="111">
        <v>99.162</v>
      </c>
      <c r="D384" s="326">
        <v>99.162</v>
      </c>
      <c r="E384" s="325"/>
      <c r="F384" s="326"/>
      <c r="G384" s="225"/>
      <c r="H384" s="111">
        <v>99.162</v>
      </c>
      <c r="I384" s="326">
        <v>99.162</v>
      </c>
      <c r="J384" s="325"/>
      <c r="K384" s="326"/>
      <c r="L384" s="295"/>
      <c r="M384" s="111">
        <v>99.162</v>
      </c>
      <c r="N384" s="326">
        <v>99.162</v>
      </c>
      <c r="O384" s="325"/>
      <c r="P384" s="326"/>
      <c r="Q384" s="225"/>
    </row>
    <row r="385" spans="1:17" ht="25.5" customHeight="1">
      <c r="A385" s="76" t="s">
        <v>182</v>
      </c>
      <c r="B385" s="86" t="s">
        <v>275</v>
      </c>
      <c r="C385" s="111">
        <v>79.83</v>
      </c>
      <c r="D385" s="326">
        <v>79.83</v>
      </c>
      <c r="E385" s="325"/>
      <c r="F385" s="326"/>
      <c r="G385" s="225"/>
      <c r="H385" s="111">
        <v>79.83</v>
      </c>
      <c r="I385" s="326">
        <v>79.83</v>
      </c>
      <c r="J385" s="325"/>
      <c r="K385" s="326"/>
      <c r="L385" s="295"/>
      <c r="M385" s="111">
        <v>79.83</v>
      </c>
      <c r="N385" s="326">
        <v>79.83</v>
      </c>
      <c r="O385" s="325"/>
      <c r="P385" s="326"/>
      <c r="Q385" s="225"/>
    </row>
    <row r="386" spans="1:17" ht="26.25" customHeight="1">
      <c r="A386" s="76" t="s">
        <v>183</v>
      </c>
      <c r="B386" s="86" t="s">
        <v>302</v>
      </c>
      <c r="C386" s="111">
        <v>58.625</v>
      </c>
      <c r="D386" s="326">
        <v>58.625</v>
      </c>
      <c r="E386" s="325"/>
      <c r="F386" s="326"/>
      <c r="G386" s="225"/>
      <c r="H386" s="111">
        <v>58.625</v>
      </c>
      <c r="I386" s="326">
        <v>58.625</v>
      </c>
      <c r="J386" s="325"/>
      <c r="K386" s="326"/>
      <c r="L386" s="295"/>
      <c r="M386" s="111">
        <v>58.625</v>
      </c>
      <c r="N386" s="326">
        <v>58.625</v>
      </c>
      <c r="O386" s="325"/>
      <c r="P386" s="326"/>
      <c r="Q386" s="225"/>
    </row>
    <row r="387" spans="1:17" ht="27" customHeight="1">
      <c r="A387" s="76" t="s">
        <v>186</v>
      </c>
      <c r="B387" s="86" t="s">
        <v>304</v>
      </c>
      <c r="C387" s="111">
        <v>699.171</v>
      </c>
      <c r="D387" s="326">
        <v>699.171</v>
      </c>
      <c r="E387" s="325"/>
      <c r="F387" s="326"/>
      <c r="G387" s="225"/>
      <c r="H387" s="111">
        <v>699.171</v>
      </c>
      <c r="I387" s="326">
        <v>699.171</v>
      </c>
      <c r="J387" s="325"/>
      <c r="K387" s="326"/>
      <c r="L387" s="295"/>
      <c r="M387" s="111">
        <v>699.171</v>
      </c>
      <c r="N387" s="326">
        <v>699.171</v>
      </c>
      <c r="O387" s="325"/>
      <c r="P387" s="326"/>
      <c r="Q387" s="225"/>
    </row>
    <row r="388" spans="1:17" ht="27" customHeight="1">
      <c r="A388" s="76" t="s">
        <v>106</v>
      </c>
      <c r="B388" s="86" t="s">
        <v>305</v>
      </c>
      <c r="C388" s="111">
        <v>58.233</v>
      </c>
      <c r="D388" s="326">
        <v>58.233</v>
      </c>
      <c r="E388" s="325"/>
      <c r="F388" s="326"/>
      <c r="G388" s="225"/>
      <c r="H388" s="111">
        <v>58.233</v>
      </c>
      <c r="I388" s="326">
        <v>58.233</v>
      </c>
      <c r="J388" s="325"/>
      <c r="K388" s="326"/>
      <c r="L388" s="295"/>
      <c r="M388" s="111">
        <v>58.233</v>
      </c>
      <c r="N388" s="326">
        <v>58.233</v>
      </c>
      <c r="O388" s="325"/>
      <c r="P388" s="326"/>
      <c r="Q388" s="225"/>
    </row>
    <row r="389" spans="1:17" ht="26.25" customHeight="1">
      <c r="A389" s="76" t="s">
        <v>107</v>
      </c>
      <c r="B389" s="86" t="s">
        <v>306</v>
      </c>
      <c r="C389" s="111">
        <v>9</v>
      </c>
      <c r="D389" s="181">
        <v>9</v>
      </c>
      <c r="E389" s="325"/>
      <c r="F389" s="181"/>
      <c r="G389" s="225"/>
      <c r="H389" s="294">
        <v>8.985</v>
      </c>
      <c r="I389" s="272">
        <v>8.985</v>
      </c>
      <c r="J389" s="325"/>
      <c r="K389" s="272"/>
      <c r="L389" s="295"/>
      <c r="M389" s="294">
        <v>8.985</v>
      </c>
      <c r="N389" s="272">
        <v>8.985</v>
      </c>
      <c r="O389" s="325"/>
      <c r="P389" s="272"/>
      <c r="Q389" s="225"/>
    </row>
    <row r="390" spans="1:17" ht="15.75" customHeight="1">
      <c r="A390" s="76" t="s">
        <v>142</v>
      </c>
      <c r="B390" s="355" t="s">
        <v>264</v>
      </c>
      <c r="C390" s="162">
        <f>C391+C392</f>
        <v>190.4</v>
      </c>
      <c r="D390" s="323">
        <f>D391+D392</f>
        <v>190.4</v>
      </c>
      <c r="E390" s="324"/>
      <c r="F390" s="323">
        <f>F391+F392</f>
        <v>0</v>
      </c>
      <c r="G390" s="225"/>
      <c r="H390" s="162">
        <f>H391+H392</f>
        <v>190.4</v>
      </c>
      <c r="I390" s="323">
        <f>I391+I392</f>
        <v>190.4</v>
      </c>
      <c r="J390" s="324"/>
      <c r="K390" s="323">
        <f>K391+K392</f>
        <v>0</v>
      </c>
      <c r="L390" s="295"/>
      <c r="M390" s="162">
        <f>M391+M392</f>
        <v>190.4</v>
      </c>
      <c r="N390" s="323">
        <f>N391+N392</f>
        <v>190.4</v>
      </c>
      <c r="O390" s="324"/>
      <c r="P390" s="323">
        <f>P391+P392</f>
        <v>0</v>
      </c>
      <c r="Q390" s="225"/>
    </row>
    <row r="391" spans="1:17" ht="26.25" customHeight="1">
      <c r="A391" s="76" t="s">
        <v>181</v>
      </c>
      <c r="B391" s="86" t="s">
        <v>25</v>
      </c>
      <c r="C391" s="111">
        <v>40.6</v>
      </c>
      <c r="D391" s="326">
        <v>40.6</v>
      </c>
      <c r="E391" s="325"/>
      <c r="F391" s="326"/>
      <c r="G391" s="225"/>
      <c r="H391" s="111">
        <v>40.6</v>
      </c>
      <c r="I391" s="326">
        <v>40.6</v>
      </c>
      <c r="J391" s="325"/>
      <c r="K391" s="326"/>
      <c r="L391" s="295"/>
      <c r="M391" s="111">
        <v>40.6</v>
      </c>
      <c r="N391" s="326">
        <v>40.6</v>
      </c>
      <c r="O391" s="325"/>
      <c r="P391" s="326"/>
      <c r="Q391" s="225"/>
    </row>
    <row r="392" spans="1:17" ht="25.5" customHeight="1">
      <c r="A392" s="76" t="s">
        <v>208</v>
      </c>
      <c r="B392" s="86" t="s">
        <v>307</v>
      </c>
      <c r="C392" s="111">
        <v>149.8</v>
      </c>
      <c r="D392" s="326">
        <v>149.8</v>
      </c>
      <c r="E392" s="325"/>
      <c r="F392" s="326"/>
      <c r="G392" s="225"/>
      <c r="H392" s="111">
        <v>149.8</v>
      </c>
      <c r="I392" s="326">
        <v>149.8</v>
      </c>
      <c r="J392" s="325"/>
      <c r="K392" s="326"/>
      <c r="L392" s="295"/>
      <c r="M392" s="111">
        <v>149.8</v>
      </c>
      <c r="N392" s="326">
        <v>149.8</v>
      </c>
      <c r="O392" s="325"/>
      <c r="P392" s="326"/>
      <c r="Q392" s="225"/>
    </row>
    <row r="393" spans="1:17" ht="17.25" customHeight="1" thickBot="1">
      <c r="A393" s="588" t="s">
        <v>164</v>
      </c>
      <c r="B393" s="589" t="s">
        <v>265</v>
      </c>
      <c r="C393" s="590">
        <f>C394</f>
        <v>99.928</v>
      </c>
      <c r="D393" s="591">
        <f>D394</f>
        <v>99.928</v>
      </c>
      <c r="E393" s="592"/>
      <c r="F393" s="591">
        <f>F394</f>
        <v>0</v>
      </c>
      <c r="G393" s="240"/>
      <c r="H393" s="590">
        <f>H394</f>
        <v>99.927</v>
      </c>
      <c r="I393" s="591">
        <f>I394</f>
        <v>99.927</v>
      </c>
      <c r="J393" s="592"/>
      <c r="K393" s="591">
        <f>K394</f>
        <v>0</v>
      </c>
      <c r="L393" s="320"/>
      <c r="M393" s="590">
        <f>M394</f>
        <v>99.927</v>
      </c>
      <c r="N393" s="591">
        <f>N394</f>
        <v>99.927</v>
      </c>
      <c r="O393" s="592"/>
      <c r="P393" s="591">
        <f>P394</f>
        <v>0</v>
      </c>
      <c r="Q393" s="240"/>
    </row>
    <row r="394" spans="1:17" ht="26.25" customHeight="1">
      <c r="A394" s="76" t="s">
        <v>433</v>
      </c>
      <c r="B394" s="185" t="s">
        <v>42</v>
      </c>
      <c r="C394" s="294">
        <v>99.928</v>
      </c>
      <c r="D394" s="272">
        <v>99.928</v>
      </c>
      <c r="E394" s="166"/>
      <c r="F394" s="272"/>
      <c r="G394" s="225"/>
      <c r="H394" s="294">
        <v>99.927</v>
      </c>
      <c r="I394" s="272">
        <v>99.927</v>
      </c>
      <c r="J394" s="166"/>
      <c r="K394" s="272"/>
      <c r="L394" s="295"/>
      <c r="M394" s="294">
        <v>99.927</v>
      </c>
      <c r="N394" s="272">
        <v>99.927</v>
      </c>
      <c r="O394" s="166"/>
      <c r="P394" s="272"/>
      <c r="Q394" s="225"/>
    </row>
    <row r="395" spans="1:17" ht="15.75" customHeight="1">
      <c r="A395" s="351" t="s">
        <v>131</v>
      </c>
      <c r="B395" s="91" t="s">
        <v>266</v>
      </c>
      <c r="C395" s="162">
        <f>C396+C397</f>
        <v>25</v>
      </c>
      <c r="D395" s="323">
        <f>D396+D397</f>
        <v>25</v>
      </c>
      <c r="E395" s="148"/>
      <c r="F395" s="323">
        <f>F396+F397</f>
        <v>0</v>
      </c>
      <c r="G395" s="102"/>
      <c r="H395" s="162">
        <f>H396+H397</f>
        <v>24.79</v>
      </c>
      <c r="I395" s="323">
        <f>I396+I397</f>
        <v>24.79</v>
      </c>
      <c r="J395" s="148"/>
      <c r="K395" s="323">
        <f>K396+K397</f>
        <v>0</v>
      </c>
      <c r="L395" s="239"/>
      <c r="M395" s="162">
        <f>M396+M397</f>
        <v>24.79</v>
      </c>
      <c r="N395" s="323">
        <f>N396+N397</f>
        <v>24.79</v>
      </c>
      <c r="O395" s="148"/>
      <c r="P395" s="323">
        <f>P396+P397</f>
        <v>0</v>
      </c>
      <c r="Q395" s="102"/>
    </row>
    <row r="396" spans="1:17" ht="27" customHeight="1">
      <c r="A396" s="351" t="s">
        <v>221</v>
      </c>
      <c r="B396" s="86" t="s">
        <v>275</v>
      </c>
      <c r="C396" s="111">
        <v>5</v>
      </c>
      <c r="D396" s="99">
        <v>5</v>
      </c>
      <c r="E396" s="99"/>
      <c r="F396" s="99"/>
      <c r="G396" s="102"/>
      <c r="H396" s="111">
        <v>5</v>
      </c>
      <c r="I396" s="99">
        <v>5</v>
      </c>
      <c r="J396" s="99"/>
      <c r="K396" s="99"/>
      <c r="L396" s="239"/>
      <c r="M396" s="111">
        <v>5</v>
      </c>
      <c r="N396" s="99">
        <v>5</v>
      </c>
      <c r="O396" s="99"/>
      <c r="P396" s="99"/>
      <c r="Q396" s="102"/>
    </row>
    <row r="397" spans="1:17" ht="23.25" customHeight="1">
      <c r="A397" s="76" t="s">
        <v>222</v>
      </c>
      <c r="B397" s="86" t="s">
        <v>302</v>
      </c>
      <c r="C397" s="111">
        <v>20</v>
      </c>
      <c r="D397" s="272">
        <v>20</v>
      </c>
      <c r="E397" s="166"/>
      <c r="F397" s="272"/>
      <c r="G397" s="225"/>
      <c r="H397" s="294">
        <v>19.79</v>
      </c>
      <c r="I397" s="272">
        <v>19.79</v>
      </c>
      <c r="J397" s="166"/>
      <c r="K397" s="272"/>
      <c r="L397" s="295"/>
      <c r="M397" s="294">
        <v>19.79</v>
      </c>
      <c r="N397" s="272">
        <v>19.79</v>
      </c>
      <c r="O397" s="166"/>
      <c r="P397" s="272"/>
      <c r="Q397" s="225"/>
    </row>
    <row r="398" spans="1:17" ht="16.5" customHeight="1">
      <c r="A398" s="351" t="s">
        <v>134</v>
      </c>
      <c r="B398" s="91" t="s">
        <v>267</v>
      </c>
      <c r="C398" s="162">
        <f>C399</f>
        <v>99.664</v>
      </c>
      <c r="D398" s="242">
        <f>D399</f>
        <v>99.664</v>
      </c>
      <c r="E398" s="148"/>
      <c r="F398" s="242">
        <f>F399</f>
        <v>0</v>
      </c>
      <c r="G398" s="102"/>
      <c r="H398" s="162">
        <f>H399</f>
        <v>99.664</v>
      </c>
      <c r="I398" s="242">
        <f>I399</f>
        <v>99.664</v>
      </c>
      <c r="J398" s="148"/>
      <c r="K398" s="242">
        <f>K399</f>
        <v>0</v>
      </c>
      <c r="L398" s="239"/>
      <c r="M398" s="162">
        <f>M399</f>
        <v>99.664</v>
      </c>
      <c r="N398" s="242">
        <f>N399</f>
        <v>99.664</v>
      </c>
      <c r="O398" s="148"/>
      <c r="P398" s="242">
        <f>P399</f>
        <v>0</v>
      </c>
      <c r="Q398" s="102"/>
    </row>
    <row r="399" spans="1:17" ht="25.5" customHeight="1">
      <c r="A399" s="76" t="s">
        <v>234</v>
      </c>
      <c r="B399" s="185" t="s">
        <v>274</v>
      </c>
      <c r="C399" s="294">
        <v>99.664</v>
      </c>
      <c r="D399" s="272">
        <v>99.664</v>
      </c>
      <c r="E399" s="166"/>
      <c r="F399" s="272"/>
      <c r="G399" s="225"/>
      <c r="H399" s="294">
        <v>99.664</v>
      </c>
      <c r="I399" s="272">
        <v>99.664</v>
      </c>
      <c r="J399" s="166"/>
      <c r="K399" s="272"/>
      <c r="L399" s="295"/>
      <c r="M399" s="294">
        <v>99.664</v>
      </c>
      <c r="N399" s="272">
        <v>99.664</v>
      </c>
      <c r="O399" s="166"/>
      <c r="P399" s="272"/>
      <c r="Q399" s="225"/>
    </row>
    <row r="400" spans="1:17" ht="15" customHeight="1">
      <c r="A400" s="76" t="s">
        <v>151</v>
      </c>
      <c r="B400" s="91" t="s">
        <v>269</v>
      </c>
      <c r="C400" s="162">
        <f>C401+C402</f>
        <v>206.155</v>
      </c>
      <c r="D400" s="323">
        <f>D401+D402</f>
        <v>206.155</v>
      </c>
      <c r="E400" s="148"/>
      <c r="F400" s="323">
        <f>F401+F402</f>
        <v>0</v>
      </c>
      <c r="G400" s="225"/>
      <c r="H400" s="162">
        <f>H401+H402</f>
        <v>205.947</v>
      </c>
      <c r="I400" s="323">
        <f>I401+I402</f>
        <v>205.947</v>
      </c>
      <c r="J400" s="148"/>
      <c r="K400" s="323">
        <f>K401+K402</f>
        <v>0</v>
      </c>
      <c r="L400" s="295"/>
      <c r="M400" s="162">
        <f>M401+M402</f>
        <v>205.947</v>
      </c>
      <c r="N400" s="323">
        <f>N401+N402</f>
        <v>205.947</v>
      </c>
      <c r="O400" s="148"/>
      <c r="P400" s="323">
        <f>P401+P402</f>
        <v>0</v>
      </c>
      <c r="Q400" s="225"/>
    </row>
    <row r="401" spans="1:17" ht="25.5" customHeight="1">
      <c r="A401" s="76" t="s">
        <v>434</v>
      </c>
      <c r="B401" s="86" t="s">
        <v>33</v>
      </c>
      <c r="C401" s="111">
        <v>125.975</v>
      </c>
      <c r="D401" s="272">
        <v>125.975</v>
      </c>
      <c r="E401" s="325"/>
      <c r="F401" s="272"/>
      <c r="G401" s="225"/>
      <c r="H401" s="111">
        <v>125.767</v>
      </c>
      <c r="I401" s="272">
        <v>125.767</v>
      </c>
      <c r="J401" s="325"/>
      <c r="K401" s="272"/>
      <c r="L401" s="295"/>
      <c r="M401" s="111">
        <v>125.767</v>
      </c>
      <c r="N401" s="272">
        <v>125.767</v>
      </c>
      <c r="O401" s="325"/>
      <c r="P401" s="272"/>
      <c r="Q401" s="225"/>
    </row>
    <row r="402" spans="1:17" ht="25.5" customHeight="1">
      <c r="A402" s="76" t="s">
        <v>53</v>
      </c>
      <c r="B402" s="86" t="s">
        <v>274</v>
      </c>
      <c r="C402" s="111">
        <v>80.18</v>
      </c>
      <c r="D402" s="272">
        <v>80.18</v>
      </c>
      <c r="E402" s="325"/>
      <c r="F402" s="272"/>
      <c r="G402" s="225"/>
      <c r="H402" s="111">
        <v>80.18</v>
      </c>
      <c r="I402" s="272">
        <v>80.18</v>
      </c>
      <c r="J402" s="325"/>
      <c r="K402" s="272"/>
      <c r="L402" s="295"/>
      <c r="M402" s="111">
        <v>80.18</v>
      </c>
      <c r="N402" s="272">
        <v>80.18</v>
      </c>
      <c r="O402" s="325"/>
      <c r="P402" s="272"/>
      <c r="Q402" s="225"/>
    </row>
    <row r="403" spans="1:17" ht="14.25" customHeight="1">
      <c r="A403" s="76" t="s">
        <v>161</v>
      </c>
      <c r="B403" s="91" t="s">
        <v>43</v>
      </c>
      <c r="C403" s="162">
        <f>C404+C405</f>
        <v>75.021</v>
      </c>
      <c r="D403" s="148"/>
      <c r="E403" s="314"/>
      <c r="F403" s="323">
        <f>F404+F405</f>
        <v>75.021</v>
      </c>
      <c r="G403" s="225"/>
      <c r="H403" s="162">
        <f>H404+H405</f>
        <v>75.021</v>
      </c>
      <c r="I403" s="148"/>
      <c r="J403" s="314"/>
      <c r="K403" s="323">
        <f>K404+K405</f>
        <v>75.021</v>
      </c>
      <c r="L403" s="295"/>
      <c r="M403" s="162">
        <f>M404+M405</f>
        <v>75.021</v>
      </c>
      <c r="N403" s="148"/>
      <c r="O403" s="314"/>
      <c r="P403" s="323">
        <f>P404+P405</f>
        <v>75.021</v>
      </c>
      <c r="Q403" s="225"/>
    </row>
    <row r="404" spans="1:17" ht="27.75" customHeight="1">
      <c r="A404" s="351" t="s">
        <v>224</v>
      </c>
      <c r="B404" s="86" t="s">
        <v>54</v>
      </c>
      <c r="C404" s="111">
        <v>50</v>
      </c>
      <c r="D404" s="99"/>
      <c r="E404" s="99"/>
      <c r="F404" s="137">
        <v>50</v>
      </c>
      <c r="G404" s="102"/>
      <c r="H404" s="111">
        <v>50</v>
      </c>
      <c r="I404" s="99"/>
      <c r="J404" s="99"/>
      <c r="K404" s="137">
        <v>50</v>
      </c>
      <c r="L404" s="239"/>
      <c r="M404" s="111">
        <v>50</v>
      </c>
      <c r="N404" s="99"/>
      <c r="O404" s="99"/>
      <c r="P404" s="137">
        <v>50</v>
      </c>
      <c r="Q404" s="102"/>
    </row>
    <row r="405" spans="1:17" ht="24" customHeight="1">
      <c r="A405" s="76" t="s">
        <v>225</v>
      </c>
      <c r="B405" s="185" t="s">
        <v>55</v>
      </c>
      <c r="C405" s="294">
        <v>25.021</v>
      </c>
      <c r="D405" s="166"/>
      <c r="E405" s="166"/>
      <c r="F405" s="272">
        <v>25.021</v>
      </c>
      <c r="G405" s="225"/>
      <c r="H405" s="294">
        <v>25.021</v>
      </c>
      <c r="I405" s="166"/>
      <c r="J405" s="166"/>
      <c r="K405" s="272">
        <v>25.021</v>
      </c>
      <c r="L405" s="295"/>
      <c r="M405" s="294">
        <v>25.021</v>
      </c>
      <c r="N405" s="166"/>
      <c r="O405" s="166"/>
      <c r="P405" s="272">
        <v>25.021</v>
      </c>
      <c r="Q405" s="225"/>
    </row>
    <row r="406" spans="1:17" ht="15" customHeight="1">
      <c r="A406" s="76" t="s">
        <v>133</v>
      </c>
      <c r="B406" s="355" t="s">
        <v>24</v>
      </c>
      <c r="C406" s="141">
        <f>C407</f>
        <v>87</v>
      </c>
      <c r="D406" s="146"/>
      <c r="E406" s="146"/>
      <c r="F406" s="327">
        <f>F407</f>
        <v>87</v>
      </c>
      <c r="G406" s="225"/>
      <c r="H406" s="141">
        <f>H407</f>
        <v>87</v>
      </c>
      <c r="I406" s="146"/>
      <c r="J406" s="146"/>
      <c r="K406" s="327">
        <f>K407</f>
        <v>87</v>
      </c>
      <c r="L406" s="295"/>
      <c r="M406" s="141">
        <f>M407</f>
        <v>87</v>
      </c>
      <c r="N406" s="146"/>
      <c r="O406" s="146"/>
      <c r="P406" s="327">
        <f>P407</f>
        <v>87</v>
      </c>
      <c r="Q406" s="225"/>
    </row>
    <row r="407" spans="1:17" ht="25.5" customHeight="1">
      <c r="A407" s="351" t="s">
        <v>109</v>
      </c>
      <c r="B407" s="86" t="s">
        <v>25</v>
      </c>
      <c r="C407" s="111">
        <v>87</v>
      </c>
      <c r="D407" s="99"/>
      <c r="E407" s="99"/>
      <c r="F407" s="181">
        <v>87</v>
      </c>
      <c r="G407" s="102"/>
      <c r="H407" s="111">
        <v>87</v>
      </c>
      <c r="I407" s="99"/>
      <c r="J407" s="99"/>
      <c r="K407" s="181">
        <v>87</v>
      </c>
      <c r="L407" s="239"/>
      <c r="M407" s="111">
        <v>87</v>
      </c>
      <c r="N407" s="99"/>
      <c r="O407" s="99"/>
      <c r="P407" s="181">
        <v>87</v>
      </c>
      <c r="Q407" s="102"/>
    </row>
    <row r="408" spans="1:17" ht="15" customHeight="1">
      <c r="A408" s="351" t="s">
        <v>152</v>
      </c>
      <c r="B408" s="91" t="s">
        <v>26</v>
      </c>
      <c r="C408" s="162">
        <f>C409</f>
        <v>14.964</v>
      </c>
      <c r="D408" s="148"/>
      <c r="E408" s="148"/>
      <c r="F408" s="323">
        <f>F409</f>
        <v>14.964</v>
      </c>
      <c r="G408" s="102"/>
      <c r="H408" s="162">
        <f>H409</f>
        <v>14.964</v>
      </c>
      <c r="I408" s="148"/>
      <c r="J408" s="148"/>
      <c r="K408" s="323">
        <f>K409</f>
        <v>14.964</v>
      </c>
      <c r="L408" s="239"/>
      <c r="M408" s="162">
        <f>M409</f>
        <v>14.964</v>
      </c>
      <c r="N408" s="148"/>
      <c r="O408" s="148"/>
      <c r="P408" s="323">
        <f>P409</f>
        <v>14.964</v>
      </c>
      <c r="Q408" s="102"/>
    </row>
    <row r="409" spans="1:17" ht="45.75" customHeight="1">
      <c r="A409" s="351" t="s">
        <v>32</v>
      </c>
      <c r="B409" s="86" t="s">
        <v>27</v>
      </c>
      <c r="C409" s="111">
        <v>14.964</v>
      </c>
      <c r="D409" s="99"/>
      <c r="E409" s="99"/>
      <c r="F409" s="181">
        <v>14.964</v>
      </c>
      <c r="G409" s="102"/>
      <c r="H409" s="111">
        <v>14.964</v>
      </c>
      <c r="I409" s="99"/>
      <c r="J409" s="99"/>
      <c r="K409" s="181">
        <v>14.964</v>
      </c>
      <c r="L409" s="239"/>
      <c r="M409" s="111">
        <v>14.964</v>
      </c>
      <c r="N409" s="99"/>
      <c r="O409" s="99"/>
      <c r="P409" s="181">
        <v>14.964</v>
      </c>
      <c r="Q409" s="102"/>
    </row>
    <row r="410" spans="1:17" ht="15.75" customHeight="1">
      <c r="A410" s="351" t="s">
        <v>140</v>
      </c>
      <c r="B410" s="91" t="s">
        <v>28</v>
      </c>
      <c r="C410" s="162">
        <f>C411</f>
        <v>103.293</v>
      </c>
      <c r="D410" s="148"/>
      <c r="E410" s="148"/>
      <c r="F410" s="323">
        <f>F411</f>
        <v>103.293</v>
      </c>
      <c r="G410" s="102"/>
      <c r="H410" s="162">
        <f>H411</f>
        <v>103.131</v>
      </c>
      <c r="I410" s="148"/>
      <c r="J410" s="148"/>
      <c r="K410" s="323">
        <f>K411</f>
        <v>103.131</v>
      </c>
      <c r="L410" s="239"/>
      <c r="M410" s="162">
        <f>M411</f>
        <v>103.131</v>
      </c>
      <c r="N410" s="148"/>
      <c r="O410" s="148"/>
      <c r="P410" s="323">
        <f>P411</f>
        <v>103.131</v>
      </c>
      <c r="Q410" s="102"/>
    </row>
    <row r="411" spans="1:17" ht="24.75" customHeight="1">
      <c r="A411" s="351" t="s">
        <v>255</v>
      </c>
      <c r="B411" s="86" t="s">
        <v>274</v>
      </c>
      <c r="C411" s="111">
        <v>103.293</v>
      </c>
      <c r="D411" s="99"/>
      <c r="E411" s="99"/>
      <c r="F411" s="181">
        <v>103.293</v>
      </c>
      <c r="G411" s="102"/>
      <c r="H411" s="134">
        <v>103.131</v>
      </c>
      <c r="I411" s="137"/>
      <c r="J411" s="137"/>
      <c r="K411" s="137">
        <v>103.131</v>
      </c>
      <c r="L411" s="239"/>
      <c r="M411" s="134">
        <v>103.131</v>
      </c>
      <c r="N411" s="137"/>
      <c r="O411" s="137"/>
      <c r="P411" s="137">
        <v>103.131</v>
      </c>
      <c r="Q411" s="102"/>
    </row>
    <row r="412" spans="1:17" ht="14.25" customHeight="1">
      <c r="A412" s="351" t="s">
        <v>154</v>
      </c>
      <c r="B412" s="91" t="s">
        <v>29</v>
      </c>
      <c r="C412" s="162">
        <f>C413</f>
        <v>49.887</v>
      </c>
      <c r="D412" s="148"/>
      <c r="E412" s="148"/>
      <c r="F412" s="323">
        <f>F413</f>
        <v>49.887</v>
      </c>
      <c r="G412" s="102"/>
      <c r="H412" s="162">
        <f>H413</f>
        <v>49.887</v>
      </c>
      <c r="I412" s="148"/>
      <c r="J412" s="148"/>
      <c r="K412" s="323">
        <f>K413</f>
        <v>49.887</v>
      </c>
      <c r="L412" s="239"/>
      <c r="M412" s="162">
        <f>M413</f>
        <v>49.887</v>
      </c>
      <c r="N412" s="148"/>
      <c r="O412" s="148"/>
      <c r="P412" s="323">
        <f>P413</f>
        <v>49.887</v>
      </c>
      <c r="Q412" s="102"/>
    </row>
    <row r="413" spans="1:17" ht="25.5" customHeight="1">
      <c r="A413" s="351" t="s">
        <v>34</v>
      </c>
      <c r="B413" s="86" t="s">
        <v>56</v>
      </c>
      <c r="C413" s="111">
        <v>49.887</v>
      </c>
      <c r="D413" s="99"/>
      <c r="E413" s="99"/>
      <c r="F413" s="181">
        <v>49.887</v>
      </c>
      <c r="G413" s="102"/>
      <c r="H413" s="111">
        <v>49.887</v>
      </c>
      <c r="I413" s="99"/>
      <c r="J413" s="99"/>
      <c r="K413" s="181">
        <v>49.887</v>
      </c>
      <c r="L413" s="239"/>
      <c r="M413" s="111">
        <v>49.887</v>
      </c>
      <c r="N413" s="99"/>
      <c r="O413" s="99"/>
      <c r="P413" s="181">
        <v>49.887</v>
      </c>
      <c r="Q413" s="102"/>
    </row>
    <row r="414" spans="1:17" ht="16.5" customHeight="1">
      <c r="A414" s="351" t="s">
        <v>124</v>
      </c>
      <c r="B414" s="91" t="s">
        <v>31</v>
      </c>
      <c r="C414" s="162">
        <f>C415</f>
        <v>386.174</v>
      </c>
      <c r="D414" s="323">
        <f>D415</f>
        <v>386.174</v>
      </c>
      <c r="E414" s="148"/>
      <c r="F414" s="323">
        <f>F415</f>
        <v>0</v>
      </c>
      <c r="G414" s="102"/>
      <c r="H414" s="162">
        <f>H415</f>
        <v>386.174</v>
      </c>
      <c r="I414" s="323">
        <f>I415</f>
        <v>386.174</v>
      </c>
      <c r="J414" s="148"/>
      <c r="K414" s="323">
        <f>K415</f>
        <v>0</v>
      </c>
      <c r="L414" s="102"/>
      <c r="M414" s="162">
        <f>M415</f>
        <v>386.174</v>
      </c>
      <c r="N414" s="323">
        <f>N415</f>
        <v>386.174</v>
      </c>
      <c r="O414" s="148"/>
      <c r="P414" s="323">
        <f>P415</f>
        <v>0</v>
      </c>
      <c r="Q414" s="102"/>
    </row>
    <row r="415" spans="1:17" ht="27.75" customHeight="1">
      <c r="A415" s="351" t="s">
        <v>109</v>
      </c>
      <c r="B415" s="86" t="s">
        <v>274</v>
      </c>
      <c r="C415" s="111">
        <v>386.174</v>
      </c>
      <c r="D415" s="137">
        <v>386.174</v>
      </c>
      <c r="E415" s="99"/>
      <c r="F415" s="137"/>
      <c r="G415" s="102"/>
      <c r="H415" s="111">
        <v>386.174</v>
      </c>
      <c r="I415" s="137">
        <v>386.174</v>
      </c>
      <c r="J415" s="99"/>
      <c r="K415" s="137"/>
      <c r="L415" s="102"/>
      <c r="M415" s="111">
        <v>386.174</v>
      </c>
      <c r="N415" s="137">
        <v>386.174</v>
      </c>
      <c r="O415" s="99"/>
      <c r="P415" s="137"/>
      <c r="Q415" s="102"/>
    </row>
    <row r="416" spans="1:17" ht="15" customHeight="1" thickBot="1">
      <c r="A416" s="588" t="s">
        <v>168</v>
      </c>
      <c r="B416" s="589" t="s">
        <v>35</v>
      </c>
      <c r="C416" s="590">
        <f>C417</f>
        <v>84.986</v>
      </c>
      <c r="D416" s="593"/>
      <c r="E416" s="592"/>
      <c r="F416" s="591">
        <f>F417</f>
        <v>84.986</v>
      </c>
      <c r="G416" s="240"/>
      <c r="H416" s="590">
        <f>H417</f>
        <v>84.986</v>
      </c>
      <c r="I416" s="593"/>
      <c r="J416" s="592"/>
      <c r="K416" s="591">
        <f>K417</f>
        <v>84.986</v>
      </c>
      <c r="L416" s="240"/>
      <c r="M416" s="590">
        <f>M417</f>
        <v>84.986</v>
      </c>
      <c r="N416" s="593"/>
      <c r="O416" s="592"/>
      <c r="P416" s="591">
        <f>P417</f>
        <v>84.986</v>
      </c>
      <c r="Q416" s="240"/>
    </row>
    <row r="417" spans="1:17" ht="24.75" customHeight="1">
      <c r="A417" s="76" t="s">
        <v>36</v>
      </c>
      <c r="B417" s="185" t="s">
        <v>274</v>
      </c>
      <c r="C417" s="294">
        <v>84.986</v>
      </c>
      <c r="D417" s="166"/>
      <c r="E417" s="325"/>
      <c r="F417" s="326">
        <v>84.986</v>
      </c>
      <c r="G417" s="225"/>
      <c r="H417" s="294">
        <v>84.986</v>
      </c>
      <c r="I417" s="166"/>
      <c r="J417" s="325"/>
      <c r="K417" s="326">
        <v>84.986</v>
      </c>
      <c r="L417" s="225"/>
      <c r="M417" s="294">
        <v>84.986</v>
      </c>
      <c r="N417" s="166"/>
      <c r="O417" s="325"/>
      <c r="P417" s="326">
        <v>84.986</v>
      </c>
      <c r="Q417" s="225"/>
    </row>
    <row r="418" spans="1:17" ht="16.5" customHeight="1">
      <c r="A418" s="470" t="s">
        <v>153</v>
      </c>
      <c r="B418" s="91" t="s">
        <v>404</v>
      </c>
      <c r="C418" s="162">
        <f>C419+C420</f>
        <v>147.964</v>
      </c>
      <c r="D418" s="148"/>
      <c r="E418" s="314"/>
      <c r="F418" s="323">
        <f>F419+F420</f>
        <v>147.964</v>
      </c>
      <c r="G418" s="314"/>
      <c r="H418" s="162">
        <f>H419+H420</f>
        <v>147.964</v>
      </c>
      <c r="I418" s="148"/>
      <c r="J418" s="314"/>
      <c r="K418" s="323">
        <f>K419+K420</f>
        <v>147.964</v>
      </c>
      <c r="L418" s="263"/>
      <c r="M418" s="323">
        <f>M419+M420</f>
        <v>147.964</v>
      </c>
      <c r="N418" s="148"/>
      <c r="O418" s="314"/>
      <c r="P418" s="323">
        <f>P419+P420</f>
        <v>147.964</v>
      </c>
      <c r="Q418" s="102"/>
    </row>
    <row r="419" spans="1:17" ht="26.25" customHeight="1">
      <c r="A419" s="470" t="s">
        <v>63</v>
      </c>
      <c r="B419" s="86" t="s">
        <v>275</v>
      </c>
      <c r="C419" s="111">
        <v>46.164</v>
      </c>
      <c r="D419" s="99"/>
      <c r="E419" s="308"/>
      <c r="F419" s="181">
        <v>46.164</v>
      </c>
      <c r="G419" s="308"/>
      <c r="H419" s="111">
        <v>46.164</v>
      </c>
      <c r="I419" s="99"/>
      <c r="J419" s="308"/>
      <c r="K419" s="181">
        <v>46.164</v>
      </c>
      <c r="L419" s="102"/>
      <c r="M419" s="111">
        <v>46.164</v>
      </c>
      <c r="N419" s="99"/>
      <c r="O419" s="308"/>
      <c r="P419" s="181">
        <v>46.164</v>
      </c>
      <c r="Q419" s="102"/>
    </row>
    <row r="420" spans="1:17" ht="26.25" customHeight="1" thickBot="1">
      <c r="A420" s="472" t="s">
        <v>64</v>
      </c>
      <c r="B420" s="473" t="s">
        <v>405</v>
      </c>
      <c r="C420" s="474">
        <v>101.8</v>
      </c>
      <c r="D420" s="227"/>
      <c r="E420" s="349"/>
      <c r="F420" s="475">
        <v>101.8</v>
      </c>
      <c r="G420" s="349"/>
      <c r="H420" s="474">
        <v>101.8</v>
      </c>
      <c r="I420" s="227"/>
      <c r="J420" s="349"/>
      <c r="K420" s="475">
        <v>101.8</v>
      </c>
      <c r="L420" s="228"/>
      <c r="M420" s="474">
        <v>101.8</v>
      </c>
      <c r="N420" s="227"/>
      <c r="O420" s="349"/>
      <c r="P420" s="475">
        <v>101.8</v>
      </c>
      <c r="Q420" s="228"/>
    </row>
    <row r="421" spans="1:17" ht="81" customHeight="1" thickBot="1">
      <c r="A421" s="59" t="s">
        <v>169</v>
      </c>
      <c r="B421" s="182" t="s">
        <v>22</v>
      </c>
      <c r="C421" s="143">
        <f>C422+C428</f>
        <v>1508.092</v>
      </c>
      <c r="D421" s="298"/>
      <c r="E421" s="298"/>
      <c r="F421" s="305">
        <f>F422+F428</f>
        <v>1508.092</v>
      </c>
      <c r="G421" s="297"/>
      <c r="H421" s="309">
        <f>H422+H428</f>
        <v>1497.4650000000001</v>
      </c>
      <c r="I421" s="305"/>
      <c r="J421" s="305"/>
      <c r="K421" s="305">
        <f>K422+K428</f>
        <v>1497.4650000000001</v>
      </c>
      <c r="L421" s="299"/>
      <c r="M421" s="309">
        <f>M422+M428</f>
        <v>1463.1360000000002</v>
      </c>
      <c r="N421" s="305"/>
      <c r="O421" s="305"/>
      <c r="P421" s="305">
        <f>P422+P428</f>
        <v>1463.1360000000002</v>
      </c>
      <c r="Q421" s="299"/>
    </row>
    <row r="422" spans="1:17" ht="27.75" customHeight="1">
      <c r="A422" s="75" t="s">
        <v>165</v>
      </c>
      <c r="B422" s="532" t="s">
        <v>92</v>
      </c>
      <c r="C422" s="124">
        <f>C423+C424+C427</f>
        <v>1308.092</v>
      </c>
      <c r="D422" s="156"/>
      <c r="E422" s="156"/>
      <c r="F422" s="159">
        <f>F423+F424+F427</f>
        <v>1308.092</v>
      </c>
      <c r="G422" s="307"/>
      <c r="H422" s="124">
        <f>H423+H424+H427</f>
        <v>1298.4650000000001</v>
      </c>
      <c r="I422" s="156"/>
      <c r="J422" s="156"/>
      <c r="K422" s="159">
        <f>K423+K424+K427</f>
        <v>1298.4650000000001</v>
      </c>
      <c r="L422" s="307"/>
      <c r="M422" s="124">
        <f>M423+M424+M427</f>
        <v>1298.4650000000001</v>
      </c>
      <c r="N422" s="156"/>
      <c r="O422" s="156"/>
      <c r="P422" s="159">
        <f>P423+P424+P427</f>
        <v>1298.4650000000001</v>
      </c>
      <c r="Q422" s="243"/>
    </row>
    <row r="423" spans="1:17" ht="38.25" customHeight="1">
      <c r="A423" s="11" t="s">
        <v>166</v>
      </c>
      <c r="B423" s="86" t="s">
        <v>271</v>
      </c>
      <c r="C423" s="111">
        <v>400</v>
      </c>
      <c r="D423" s="99"/>
      <c r="E423" s="99"/>
      <c r="F423" s="99">
        <v>400</v>
      </c>
      <c r="G423" s="102"/>
      <c r="H423" s="111">
        <v>400</v>
      </c>
      <c r="I423" s="99"/>
      <c r="J423" s="99"/>
      <c r="K423" s="99">
        <v>400</v>
      </c>
      <c r="L423" s="102"/>
      <c r="M423" s="111">
        <v>400</v>
      </c>
      <c r="N423" s="99"/>
      <c r="O423" s="99"/>
      <c r="P423" s="99">
        <v>400</v>
      </c>
      <c r="Q423" s="102"/>
    </row>
    <row r="424" spans="1:17" ht="39.75" customHeight="1">
      <c r="A424" s="11" t="s">
        <v>167</v>
      </c>
      <c r="B424" s="86" t="s">
        <v>23</v>
      </c>
      <c r="C424" s="134">
        <f>C425+C426</f>
        <v>899.423</v>
      </c>
      <c r="D424" s="137"/>
      <c r="E424" s="137"/>
      <c r="F424" s="137">
        <f>F425+F426</f>
        <v>899.423</v>
      </c>
      <c r="G424" s="102"/>
      <c r="H424" s="134">
        <f>H425+H426</f>
        <v>898.465</v>
      </c>
      <c r="I424" s="137"/>
      <c r="J424" s="137"/>
      <c r="K424" s="137">
        <f>K425+K426</f>
        <v>898.465</v>
      </c>
      <c r="L424" s="102"/>
      <c r="M424" s="134">
        <f>M425+M426</f>
        <v>898.465</v>
      </c>
      <c r="N424" s="137"/>
      <c r="O424" s="137"/>
      <c r="P424" s="137">
        <f>P425+P426</f>
        <v>898.465</v>
      </c>
      <c r="Q424" s="102"/>
    </row>
    <row r="425" spans="1:17" ht="36" customHeight="1">
      <c r="A425" s="14" t="s">
        <v>108</v>
      </c>
      <c r="B425" s="185" t="s">
        <v>99</v>
      </c>
      <c r="C425" s="294">
        <v>867.731</v>
      </c>
      <c r="D425" s="166"/>
      <c r="E425" s="166"/>
      <c r="F425" s="272">
        <v>867.731</v>
      </c>
      <c r="G425" s="225"/>
      <c r="H425" s="294">
        <v>867.731</v>
      </c>
      <c r="I425" s="166"/>
      <c r="J425" s="166"/>
      <c r="K425" s="272">
        <v>867.731</v>
      </c>
      <c r="L425" s="225"/>
      <c r="M425" s="294">
        <v>867.731</v>
      </c>
      <c r="N425" s="166"/>
      <c r="O425" s="166"/>
      <c r="P425" s="272">
        <v>867.731</v>
      </c>
      <c r="Q425" s="225"/>
    </row>
    <row r="426" spans="1:17" ht="35.25" customHeight="1">
      <c r="A426" s="11" t="s">
        <v>100</v>
      </c>
      <c r="B426" s="86" t="s">
        <v>101</v>
      </c>
      <c r="C426" s="134">
        <v>31.692</v>
      </c>
      <c r="D426" s="137"/>
      <c r="E426" s="137"/>
      <c r="F426" s="137">
        <v>31.692</v>
      </c>
      <c r="G426" s="239"/>
      <c r="H426" s="134">
        <v>30.734</v>
      </c>
      <c r="I426" s="137"/>
      <c r="J426" s="137"/>
      <c r="K426" s="137">
        <v>30.734</v>
      </c>
      <c r="L426" s="239"/>
      <c r="M426" s="134">
        <v>30.734</v>
      </c>
      <c r="N426" s="137"/>
      <c r="O426" s="137"/>
      <c r="P426" s="137">
        <v>30.734</v>
      </c>
      <c r="Q426" s="102"/>
    </row>
    <row r="427" spans="1:17" ht="17.25" customHeight="1">
      <c r="A427" s="11" t="s">
        <v>126</v>
      </c>
      <c r="B427" s="86" t="s">
        <v>102</v>
      </c>
      <c r="C427" s="111">
        <v>8.669</v>
      </c>
      <c r="D427" s="99"/>
      <c r="E427" s="99"/>
      <c r="F427" s="137">
        <v>8.669</v>
      </c>
      <c r="G427" s="102"/>
      <c r="H427" s="101">
        <v>0</v>
      </c>
      <c r="I427" s="99"/>
      <c r="J427" s="99"/>
      <c r="K427" s="99">
        <v>0</v>
      </c>
      <c r="L427" s="102"/>
      <c r="M427" s="101">
        <v>0</v>
      </c>
      <c r="N427" s="99"/>
      <c r="O427" s="99"/>
      <c r="P427" s="99">
        <v>0</v>
      </c>
      <c r="Q427" s="102"/>
    </row>
    <row r="428" spans="1:17" ht="15" customHeight="1">
      <c r="A428" s="100" t="s">
        <v>125</v>
      </c>
      <c r="B428" s="501" t="s">
        <v>392</v>
      </c>
      <c r="C428" s="162">
        <f>C429</f>
        <v>200</v>
      </c>
      <c r="D428" s="148"/>
      <c r="E428" s="148"/>
      <c r="F428" s="148">
        <f>F429</f>
        <v>200</v>
      </c>
      <c r="G428" s="102"/>
      <c r="H428" s="234">
        <f>H429</f>
        <v>199</v>
      </c>
      <c r="I428" s="148"/>
      <c r="J428" s="148"/>
      <c r="K428" s="148">
        <f>K429</f>
        <v>199</v>
      </c>
      <c r="L428" s="102"/>
      <c r="M428" s="241">
        <f>M429</f>
        <v>164.671</v>
      </c>
      <c r="N428" s="242"/>
      <c r="O428" s="242"/>
      <c r="P428" s="242">
        <f>P429</f>
        <v>164.671</v>
      </c>
      <c r="Q428" s="102"/>
    </row>
    <row r="429" spans="1:17" ht="39.75" customHeight="1" thickBot="1">
      <c r="A429" s="12" t="s">
        <v>143</v>
      </c>
      <c r="B429" s="74" t="s">
        <v>91</v>
      </c>
      <c r="C429" s="128">
        <v>200</v>
      </c>
      <c r="D429" s="153"/>
      <c r="E429" s="153"/>
      <c r="F429" s="153">
        <v>200</v>
      </c>
      <c r="G429" s="240"/>
      <c r="H429" s="176">
        <v>199</v>
      </c>
      <c r="I429" s="153"/>
      <c r="J429" s="153"/>
      <c r="K429" s="153">
        <v>199</v>
      </c>
      <c r="L429" s="240"/>
      <c r="M429" s="274">
        <v>164.671</v>
      </c>
      <c r="N429" s="275"/>
      <c r="O429" s="275"/>
      <c r="P429" s="275">
        <v>164.671</v>
      </c>
      <c r="Q429" s="240"/>
    </row>
    <row r="430" spans="1:17" ht="42.75" customHeight="1" thickBot="1">
      <c r="A430" s="60" t="s">
        <v>347</v>
      </c>
      <c r="B430" s="182" t="s">
        <v>363</v>
      </c>
      <c r="C430" s="533">
        <f>C431</f>
        <v>3271.5</v>
      </c>
      <c r="D430" s="298"/>
      <c r="E430" s="298"/>
      <c r="F430" s="298">
        <f>F431</f>
        <v>3271.5</v>
      </c>
      <c r="G430" s="299"/>
      <c r="H430" s="309">
        <f>H431</f>
        <v>3271.498</v>
      </c>
      <c r="I430" s="305"/>
      <c r="J430" s="305"/>
      <c r="K430" s="305">
        <f>K431</f>
        <v>3271.498</v>
      </c>
      <c r="L430" s="353"/>
      <c r="M430" s="309">
        <f>M431</f>
        <v>3271.498</v>
      </c>
      <c r="N430" s="305"/>
      <c r="O430" s="305"/>
      <c r="P430" s="305">
        <f>P431</f>
        <v>3271.498</v>
      </c>
      <c r="Q430" s="299"/>
    </row>
    <row r="431" spans="1:17" ht="38.25" customHeight="1" thickBot="1">
      <c r="A431" s="68" t="s">
        <v>165</v>
      </c>
      <c r="B431" s="103" t="s">
        <v>348</v>
      </c>
      <c r="C431" s="392">
        <v>3271.5</v>
      </c>
      <c r="D431" s="296"/>
      <c r="E431" s="296"/>
      <c r="F431" s="296">
        <v>3271.5</v>
      </c>
      <c r="G431" s="299"/>
      <c r="H431" s="495">
        <v>3271.498</v>
      </c>
      <c r="I431" s="458"/>
      <c r="J431" s="458"/>
      <c r="K431" s="458">
        <v>3271.498</v>
      </c>
      <c r="L431" s="353"/>
      <c r="M431" s="495">
        <v>3271.498</v>
      </c>
      <c r="N431" s="458"/>
      <c r="O431" s="458"/>
      <c r="P431" s="458">
        <v>3271.498</v>
      </c>
      <c r="Q431" s="299"/>
    </row>
    <row r="432" spans="1:17" ht="82.5" customHeight="1" thickBot="1">
      <c r="A432" s="60" t="s">
        <v>401</v>
      </c>
      <c r="B432" s="182" t="s">
        <v>47</v>
      </c>
      <c r="C432" s="533">
        <f>C433</f>
        <v>31085.39</v>
      </c>
      <c r="D432" s="298"/>
      <c r="E432" s="298">
        <f>E433</f>
        <v>31085.39</v>
      </c>
      <c r="F432" s="298"/>
      <c r="G432" s="140"/>
      <c r="H432" s="300">
        <f>H433</f>
        <v>3055.37</v>
      </c>
      <c r="I432" s="298"/>
      <c r="J432" s="298">
        <f>J433</f>
        <v>3055.37</v>
      </c>
      <c r="K432" s="298"/>
      <c r="L432" s="140"/>
      <c r="M432" s="328">
        <f>M433</f>
        <v>3055.37</v>
      </c>
      <c r="N432" s="298"/>
      <c r="O432" s="298">
        <f>O433</f>
        <v>3055.37</v>
      </c>
      <c r="P432" s="296"/>
      <c r="Q432" s="299"/>
    </row>
    <row r="433" spans="1:17" ht="63" customHeight="1" thickBot="1">
      <c r="A433" s="68" t="s">
        <v>165</v>
      </c>
      <c r="B433" s="103" t="s">
        <v>402</v>
      </c>
      <c r="C433" s="392">
        <v>31085.39</v>
      </c>
      <c r="D433" s="296"/>
      <c r="E433" s="296">
        <v>31085.39</v>
      </c>
      <c r="F433" s="296"/>
      <c r="G433" s="299"/>
      <c r="H433" s="302">
        <v>3055.37</v>
      </c>
      <c r="I433" s="296"/>
      <c r="J433" s="296">
        <v>3055.37</v>
      </c>
      <c r="K433" s="296"/>
      <c r="L433" s="299"/>
      <c r="M433" s="302">
        <v>3055.37</v>
      </c>
      <c r="N433" s="296"/>
      <c r="O433" s="296">
        <v>3055.37</v>
      </c>
      <c r="P433" s="296"/>
      <c r="Q433" s="299"/>
    </row>
    <row r="434" spans="1:17" ht="111" customHeight="1" thickBot="1">
      <c r="A434" s="59" t="s">
        <v>71</v>
      </c>
      <c r="B434" s="595" t="s">
        <v>277</v>
      </c>
      <c r="C434" s="309">
        <f>C435+C436</f>
        <v>85.205</v>
      </c>
      <c r="D434" s="305"/>
      <c r="E434" s="305"/>
      <c r="F434" s="305">
        <f>F435+F436</f>
        <v>85.205</v>
      </c>
      <c r="G434" s="297"/>
      <c r="H434" s="309">
        <f>H435+H436</f>
        <v>85.205</v>
      </c>
      <c r="I434" s="305"/>
      <c r="J434" s="305"/>
      <c r="K434" s="305">
        <f>K435+K436</f>
        <v>85.205</v>
      </c>
      <c r="L434" s="297"/>
      <c r="M434" s="309">
        <f>M435+M436</f>
        <v>85.205</v>
      </c>
      <c r="N434" s="305"/>
      <c r="O434" s="305"/>
      <c r="P434" s="305">
        <f>P435+P436</f>
        <v>85.205</v>
      </c>
      <c r="Q434" s="299"/>
    </row>
    <row r="435" spans="1:17" ht="38.25" customHeight="1">
      <c r="A435" s="631" t="s">
        <v>165</v>
      </c>
      <c r="B435" s="98" t="s">
        <v>79</v>
      </c>
      <c r="C435" s="632">
        <v>23.942</v>
      </c>
      <c r="D435" s="633"/>
      <c r="E435" s="633"/>
      <c r="F435" s="633">
        <v>23.942</v>
      </c>
      <c r="G435" s="230"/>
      <c r="H435" s="632">
        <v>23.942</v>
      </c>
      <c r="I435" s="633"/>
      <c r="J435" s="633"/>
      <c r="K435" s="633">
        <v>23.942</v>
      </c>
      <c r="L435" s="230"/>
      <c r="M435" s="632">
        <v>23.942</v>
      </c>
      <c r="N435" s="633"/>
      <c r="O435" s="633"/>
      <c r="P435" s="633">
        <v>23.942</v>
      </c>
      <c r="Q435" s="230"/>
    </row>
    <row r="436" spans="1:17" ht="63.75" customHeight="1" thickBot="1">
      <c r="A436" s="13" t="s">
        <v>125</v>
      </c>
      <c r="B436" s="179" t="s">
        <v>80</v>
      </c>
      <c r="C436" s="136">
        <v>61.263</v>
      </c>
      <c r="D436" s="138"/>
      <c r="E436" s="138"/>
      <c r="F436" s="138">
        <v>61.263</v>
      </c>
      <c r="G436" s="251"/>
      <c r="H436" s="136">
        <v>61.263</v>
      </c>
      <c r="I436" s="138"/>
      <c r="J436" s="138"/>
      <c r="K436" s="138">
        <v>61.263</v>
      </c>
      <c r="L436" s="251"/>
      <c r="M436" s="136">
        <v>61.263</v>
      </c>
      <c r="N436" s="138"/>
      <c r="O436" s="138"/>
      <c r="P436" s="138">
        <v>61.263</v>
      </c>
      <c r="Q436" s="251"/>
    </row>
    <row r="437" spans="1:17" ht="20.25" customHeight="1" thickBot="1">
      <c r="A437" s="85"/>
      <c r="B437" s="329" t="s">
        <v>170</v>
      </c>
      <c r="C437" s="309">
        <f>C5+C33+C41+C43+C55+C69+C85+C95+C144+C162+C174+C189+C288+C296+C300+C314+C319+C348+C352+C355+C367+C421+C430+C432+C434</f>
        <v>471893.1780000001</v>
      </c>
      <c r="D437" s="305">
        <f>D5+D33+D41+D43+D55+D69+D85+D95+D144+D162+D174+D189+D288+D296+D300+D314+D319+D348+D352+D355+D367+D421+D430</f>
        <v>35114.963</v>
      </c>
      <c r="E437" s="305">
        <f>E5+E33+E41+E43+E55+E69+E85+E95+E144+E162+E174+E189+E288+E296+E300+E314+E319+E348+E352+E355+E367+E421+E430+E432</f>
        <v>143468.221</v>
      </c>
      <c r="F437" s="305">
        <f>F5+F33+F41+F43+F55+F69+F85+F95+F144+F162+F174+F189+F288+F296+F300+F314+F319+F348+F352+F355+F367+F421+F430+F434</f>
        <v>270742.89400000003</v>
      </c>
      <c r="G437" s="527">
        <f>G5+G33+G41+G43+G55+G69+G85+G95+G144+G162+G174+G189+G288+G296+G300+G314+G319+G348+G352+G355+G367+G421+G430</f>
        <v>22567.1</v>
      </c>
      <c r="H437" s="309">
        <f>H5+H33+H41+H43+H55+H69+H85+H95+H144+H162+H174+H189+H288+H296+H300+H314+H319+H348+H352+H355+H367+H421+H430+H432+H434</f>
        <v>460393.11100000003</v>
      </c>
      <c r="I437" s="305">
        <f>I5+I33+I41+I43+I55+I69+I85+I95+I144+I162+I174+I189+I288+I296+I300+I314+I319+I348+I352+I355+I367+I421+I430</f>
        <v>27043.497</v>
      </c>
      <c r="J437" s="305">
        <f>J5+J33+J41+J43+J55+J69+J85+J95+J144+J162+J174+J189+J288+J296+J300+J314+J319+J348+J352+J355+J367+J421+J430+J432</f>
        <v>109695.71599999999</v>
      </c>
      <c r="K437" s="305">
        <f>K5+K33+K41+K43+K55+K69+K85+K95+K144+K162+K174+K189+K288+K296+K300+K314+K319+K348+K352+K355+K367+K421+K430+K434</f>
        <v>264247.058</v>
      </c>
      <c r="L437" s="527">
        <f>L5+L33+L41+L43+L55+L69+L85+L95+L144+L162+L174+L189+L288+L296+L300+L314+L319+L348+L352+L355+L367+L421+L430</f>
        <v>59406.84</v>
      </c>
      <c r="M437" s="309">
        <f>M5+M33+M41+M43+M55+M69+M85+M95+M144+M162+M174+M189+M288+M296+M300+M314+M319+M348+M352+M355+M367+M421+M430+M432+M434</f>
        <v>421048.6839999999</v>
      </c>
      <c r="N437" s="305">
        <f>N5+N33+N41+N43+N55+N69+N85+N95+N144+N162+N174+N189+N288+N296+N300+N314+N319+N348+N352+N355+N367+N421+N430</f>
        <v>30035.367000000002</v>
      </c>
      <c r="O437" s="305">
        <f>O5+O33+O41+O43+O55+O69+O85+O95+O144+O162+O174+O189+O288+O296+O300+O314+O319+O348+O352+O355+O367+O421+O430+O432</f>
        <v>112458.51599999999</v>
      </c>
      <c r="P437" s="396">
        <f>P5+P33+P41+P43+P55+P69+P85+P95+P144+P162+P174+P189+P288+P296+P300+P314+P319+P348+P352+P355+P367+P421+P430+P434</f>
        <v>263998.92100000003</v>
      </c>
      <c r="Q437" s="140">
        <f>Q5+Q33+Q41+Q43+Q55+Q69+Q85+Q95+Q144+Q162+Q174+Q189+Q288+Q296+Q300+Q314+Q319+Q348+Q352+Q355+Q367+Q421+Q430</f>
        <v>14555.880000000001</v>
      </c>
    </row>
    <row r="438" spans="1:17" ht="33" customHeight="1">
      <c r="A438" s="4"/>
      <c r="C438" s="112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</row>
    <row r="439" spans="1:17" ht="15" customHeight="1">
      <c r="A439" s="16"/>
      <c r="B439" s="640" t="s">
        <v>57</v>
      </c>
      <c r="C439" s="640"/>
      <c r="D439" s="640"/>
      <c r="E439" s="640"/>
      <c r="F439" s="7"/>
      <c r="G439" s="20"/>
      <c r="H439" s="20"/>
      <c r="I439" s="20"/>
      <c r="J439" s="20"/>
      <c r="K439" s="635" t="s">
        <v>58</v>
      </c>
      <c r="L439" s="635"/>
      <c r="M439" s="635"/>
      <c r="N439" s="635"/>
      <c r="O439" s="2"/>
      <c r="P439" s="1"/>
      <c r="Q439" s="1"/>
    </row>
    <row r="440" spans="1:17" ht="15.75" customHeight="1">
      <c r="A440" s="16"/>
      <c r="B440" s="640"/>
      <c r="C440" s="640"/>
      <c r="D440" s="640"/>
      <c r="E440" s="640"/>
      <c r="F440" s="7"/>
      <c r="G440" s="20"/>
      <c r="H440" s="20"/>
      <c r="I440" s="7"/>
      <c r="J440" s="1"/>
      <c r="K440" s="635"/>
      <c r="L440" s="635"/>
      <c r="M440" s="635"/>
      <c r="N440" s="635"/>
      <c r="O440" s="2"/>
      <c r="P440" s="1"/>
      <c r="Q440" s="1"/>
    </row>
    <row r="441" spans="1:18" ht="22.5" customHeight="1">
      <c r="A441" s="7"/>
      <c r="B441" s="21" t="s">
        <v>132</v>
      </c>
      <c r="C441" s="113"/>
      <c r="D441" s="7"/>
      <c r="E441" s="8"/>
      <c r="F441" s="7"/>
      <c r="G441" s="7"/>
      <c r="H441" s="7"/>
      <c r="I441" s="7"/>
      <c r="J441" s="1"/>
      <c r="K441" s="1"/>
      <c r="L441" s="1"/>
      <c r="M441" s="1"/>
      <c r="N441" s="1"/>
      <c r="O441" s="2"/>
      <c r="P441" s="1"/>
      <c r="Q441" s="1"/>
      <c r="R441" s="496"/>
    </row>
    <row r="442" spans="1:17" ht="10.5" customHeight="1">
      <c r="A442" s="7"/>
      <c r="B442" s="7"/>
      <c r="C442" s="113"/>
      <c r="D442" s="7"/>
      <c r="E442" s="8"/>
      <c r="F442" s="7"/>
      <c r="G442" s="7"/>
      <c r="H442" s="7"/>
      <c r="I442" s="7"/>
      <c r="J442" s="1"/>
      <c r="K442" s="1"/>
      <c r="L442" s="1"/>
      <c r="M442" s="1"/>
      <c r="N442" s="1"/>
      <c r="O442" s="2"/>
      <c r="P442" s="1"/>
      <c r="Q442" s="1"/>
    </row>
    <row r="443" spans="1:17" ht="12.75" customHeight="1">
      <c r="A443" s="9"/>
      <c r="B443" s="641" t="s">
        <v>59</v>
      </c>
      <c r="C443" s="641"/>
      <c r="D443" s="641"/>
      <c r="E443" s="641"/>
      <c r="F443" s="17"/>
      <c r="G443" s="17"/>
      <c r="H443" s="17"/>
      <c r="I443" s="17"/>
      <c r="J443" s="1"/>
      <c r="K443" s="636" t="s">
        <v>60</v>
      </c>
      <c r="L443" s="636"/>
      <c r="M443" s="636"/>
      <c r="N443" s="636"/>
      <c r="O443" s="2"/>
      <c r="P443" s="1"/>
      <c r="Q443" s="1"/>
    </row>
    <row r="444" spans="1:17" ht="22.5" customHeight="1" hidden="1">
      <c r="A444" s="9"/>
      <c r="B444" s="641"/>
      <c r="C444" s="641"/>
      <c r="D444" s="641"/>
      <c r="E444" s="641"/>
      <c r="F444" s="17"/>
      <c r="G444" s="17"/>
      <c r="H444" s="17"/>
      <c r="I444" s="17"/>
      <c r="J444" s="20"/>
      <c r="K444" s="636"/>
      <c r="L444" s="636"/>
      <c r="M444" s="636"/>
      <c r="N444" s="636"/>
      <c r="O444" s="2"/>
      <c r="P444" s="1"/>
      <c r="Q444" s="1"/>
    </row>
    <row r="445" spans="1:17" ht="12" customHeight="1">
      <c r="A445" s="9"/>
      <c r="B445" s="641"/>
      <c r="C445" s="641"/>
      <c r="D445" s="641"/>
      <c r="E445" s="641"/>
      <c r="F445" s="17"/>
      <c r="G445" s="17"/>
      <c r="H445" s="17"/>
      <c r="I445" s="17"/>
      <c r="J445" s="1"/>
      <c r="K445" s="636"/>
      <c r="L445" s="636"/>
      <c r="M445" s="636"/>
      <c r="N445" s="636"/>
      <c r="O445" s="2"/>
      <c r="P445" s="1"/>
      <c r="Q445" s="1"/>
    </row>
    <row r="446" spans="1:17" ht="40.5" customHeight="1">
      <c r="A446" s="7"/>
      <c r="B446" s="9"/>
      <c r="C446" s="114"/>
      <c r="D446" s="7"/>
      <c r="E446" s="8"/>
      <c r="F446" s="7"/>
      <c r="G446" s="7"/>
      <c r="H446" s="7"/>
      <c r="I446" s="7"/>
      <c r="J446" s="1"/>
      <c r="K446" s="1"/>
      <c r="L446" s="1"/>
      <c r="M446" s="1"/>
      <c r="N446" s="1"/>
      <c r="O446" s="2"/>
      <c r="P446" s="1"/>
      <c r="Q446" s="1"/>
    </row>
    <row r="447" spans="1:17" ht="49.5" customHeight="1">
      <c r="A447" s="7"/>
      <c r="B447" s="7"/>
      <c r="C447" s="113"/>
      <c r="D447" s="7"/>
      <c r="E447" s="8"/>
      <c r="F447" s="7"/>
      <c r="G447" s="7"/>
      <c r="H447" s="7"/>
      <c r="I447" s="7"/>
      <c r="J447" s="1"/>
      <c r="K447" s="1"/>
      <c r="L447" s="1"/>
      <c r="M447" s="1"/>
      <c r="N447" s="1"/>
      <c r="O447" s="2"/>
      <c r="P447" s="1"/>
      <c r="Q447" s="1"/>
    </row>
    <row r="448" spans="1:17" ht="26.25" customHeight="1">
      <c r="A448" s="639"/>
      <c r="B448" s="639"/>
      <c r="C448" s="114"/>
      <c r="D448" s="9"/>
      <c r="E448" s="10"/>
      <c r="F448" s="636"/>
      <c r="G448" s="636"/>
      <c r="H448" s="636"/>
      <c r="I448" s="636"/>
      <c r="J448" s="1"/>
      <c r="K448" s="1"/>
      <c r="L448" s="1"/>
      <c r="M448" s="1"/>
      <c r="N448" s="1"/>
      <c r="O448" s="2"/>
      <c r="P448" s="1"/>
      <c r="Q448" s="1"/>
    </row>
    <row r="449" spans="3:17" ht="27.75" customHeight="1">
      <c r="C449" s="112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</row>
    <row r="450" spans="3:17" ht="36.75" customHeight="1">
      <c r="C450" s="112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</row>
    <row r="451" spans="3:17" ht="36.75" customHeight="1">
      <c r="C451" s="112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</row>
    <row r="452" spans="3:17" ht="36.75" customHeight="1">
      <c r="C452" s="112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</row>
    <row r="453" spans="3:17" ht="36.75" customHeight="1">
      <c r="C453" s="112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</row>
    <row r="454" spans="3:17" ht="36.75" customHeight="1">
      <c r="C454" s="112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</row>
    <row r="455" spans="4:17" ht="36.75" customHeight="1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</row>
    <row r="456" spans="4:17" ht="36.75" customHeight="1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</row>
    <row r="457" spans="4:17" ht="36.75" customHeight="1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</row>
    <row r="458" spans="4:17" ht="36.75" customHeight="1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</row>
    <row r="459" spans="4:17" ht="36.75" customHeight="1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</row>
    <row r="460" spans="4:17" ht="36.75" customHeight="1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</row>
    <row r="461" spans="4:17" ht="36.75" customHeight="1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</row>
    <row r="462" spans="4:17" ht="36.75" customHeight="1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</row>
    <row r="463" spans="4:17" ht="36.75" customHeight="1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</row>
    <row r="464" spans="4:17" ht="36.75" customHeight="1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</row>
    <row r="465" spans="4:17" ht="36.75" customHeight="1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</row>
    <row r="466" spans="4:17" ht="36.75" customHeight="1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</row>
    <row r="467" spans="4:17" ht="36.75" customHeight="1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</row>
    <row r="468" spans="4:17" ht="63" customHeight="1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</row>
    <row r="469" spans="4:17" ht="63" customHeight="1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</row>
    <row r="470" spans="4:17" ht="63" customHeight="1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</row>
    <row r="471" spans="4:17" ht="63" customHeight="1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</row>
    <row r="472" spans="4:17" ht="63" customHeight="1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</row>
    <row r="473" spans="4:17" ht="63" customHeight="1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</row>
    <row r="474" spans="4:17" ht="63" customHeight="1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</row>
    <row r="475" spans="4:17" ht="63" customHeight="1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</row>
    <row r="476" spans="4:17" ht="63" customHeight="1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</row>
    <row r="477" spans="4:17" ht="59.25" customHeight="1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</row>
    <row r="478" spans="4:17" ht="44.25" customHeight="1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</row>
    <row r="479" spans="4:17" ht="42" customHeight="1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</row>
    <row r="480" spans="4:17" ht="58.5" customHeight="1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</row>
    <row r="481" spans="4:17" ht="67.5" customHeight="1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</row>
    <row r="482" spans="4:17" ht="81.75" customHeight="1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</row>
    <row r="483" spans="4:17" ht="87.75" customHeight="1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</row>
    <row r="484" spans="4:17" ht="51.75" customHeight="1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</row>
    <row r="485" spans="4:17" ht="48" customHeight="1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</row>
    <row r="486" spans="4:17" ht="47.25" customHeight="1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</row>
    <row r="487" spans="4:17" ht="84.75" customHeight="1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</row>
    <row r="488" spans="4:17" ht="57" customHeight="1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</row>
    <row r="489" spans="4:17" ht="35.25" customHeight="1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</row>
    <row r="490" spans="4:17" ht="47.25" customHeight="1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</row>
    <row r="491" spans="4:17" ht="56.25" customHeight="1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</row>
    <row r="492" spans="4:17" ht="24" customHeight="1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</row>
    <row r="493" spans="4:17" ht="48" customHeight="1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</row>
    <row r="494" spans="4:17" ht="36.75" customHeight="1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</row>
    <row r="495" spans="4:17" ht="18.75" customHeight="1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</row>
    <row r="496" spans="4:17" ht="34.5" customHeight="1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</row>
    <row r="497" spans="4:17" ht="60.75" customHeight="1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</row>
    <row r="498" spans="4:17" ht="23.25" customHeight="1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</row>
    <row r="499" spans="4:17" ht="45" customHeight="1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</row>
    <row r="500" spans="4:17" ht="35.25" customHeight="1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</row>
    <row r="501" spans="4:17" ht="35.25" customHeight="1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</row>
    <row r="502" spans="4:17" ht="33" customHeight="1"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</row>
    <row r="503" spans="4:17" ht="72.75" customHeight="1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</row>
    <row r="504" spans="4:17" ht="14.25" customHeight="1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</row>
    <row r="505" ht="36.75" customHeight="1"/>
    <row r="506" ht="36" customHeight="1"/>
    <row r="507" ht="22.5" customHeight="1"/>
    <row r="508" ht="13.5" customHeight="1"/>
    <row r="509" ht="24.75" customHeight="1"/>
    <row r="510" ht="36.75" customHeight="1"/>
    <row r="511" ht="11.25" customHeight="1"/>
    <row r="512" ht="35.25" customHeight="1"/>
    <row r="513" ht="34.5" customHeight="1"/>
    <row r="515" ht="22.5" customHeight="1"/>
    <row r="517" ht="12.75" customHeight="1"/>
    <row r="518" ht="24" customHeight="1"/>
    <row r="519" ht="36.75" customHeight="1"/>
    <row r="520" ht="23.25" customHeight="1"/>
    <row r="523" ht="34.5" customHeight="1"/>
    <row r="524" ht="24" customHeight="1"/>
    <row r="525" ht="33.75" customHeight="1"/>
    <row r="526" ht="13.5" customHeight="1"/>
    <row r="527" ht="22.5" customHeight="1"/>
    <row r="528" ht="23.25" customHeight="1"/>
    <row r="529" ht="45.75" customHeight="1"/>
    <row r="530" ht="21" customHeight="1"/>
    <row r="531" ht="15" customHeight="1"/>
    <row r="532" ht="12.75" customHeight="1"/>
    <row r="533" ht="12" customHeight="1"/>
    <row r="534" ht="12" customHeight="1"/>
    <row r="535" ht="13.5" customHeight="1"/>
    <row r="536" ht="13.5" customHeight="1"/>
    <row r="537" ht="12.75" customHeight="1"/>
    <row r="538" ht="12.75" customHeight="1"/>
    <row r="539" ht="12" customHeight="1"/>
    <row r="540" ht="12.75" customHeight="1"/>
    <row r="541" ht="13.5" customHeight="1"/>
    <row r="542" ht="12" customHeight="1"/>
    <row r="543" ht="21.75" customHeight="1"/>
    <row r="544" ht="13.5" customHeight="1"/>
    <row r="545" ht="21.75" customHeight="1"/>
    <row r="546" ht="11.25" customHeight="1"/>
    <row r="547" ht="11.25" customHeight="1"/>
    <row r="548" ht="11.25" customHeight="1"/>
    <row r="549" ht="21" customHeight="1"/>
    <row r="550" ht="22.5" customHeight="1"/>
    <row r="551" ht="22.5" customHeight="1"/>
    <row r="552" ht="13.5" customHeight="1"/>
    <row r="553" ht="23.25" customHeight="1"/>
    <row r="554" ht="22.5" customHeight="1"/>
    <row r="555" ht="12" customHeight="1"/>
    <row r="556" ht="12" customHeight="1"/>
    <row r="557" ht="12.75" customHeight="1"/>
    <row r="559" ht="12" customHeight="1"/>
    <row r="560" ht="13.5" customHeight="1"/>
    <row r="561" ht="11.25" customHeight="1"/>
    <row r="562" ht="13.5" customHeight="1"/>
    <row r="563" ht="9.75" customHeight="1"/>
    <row r="564" ht="21.75" customHeight="1"/>
    <row r="565" ht="21.75" customHeight="1"/>
    <row r="566" ht="21" customHeight="1"/>
    <row r="567" ht="21" customHeight="1"/>
    <row r="568" ht="20.25" customHeight="1"/>
    <row r="569" ht="16.5" customHeight="1"/>
    <row r="570" ht="36" customHeight="1"/>
    <row r="571" ht="22.5" customHeight="1"/>
    <row r="572" ht="25.5" customHeight="1"/>
    <row r="573" ht="37.5" customHeight="1"/>
    <row r="574" ht="38.25" customHeight="1"/>
    <row r="575" ht="15" customHeight="1"/>
    <row r="576" ht="23.25" customHeight="1"/>
    <row r="577" ht="61.5" customHeight="1"/>
    <row r="578" ht="38.25" customHeight="1"/>
    <row r="579" ht="51" customHeight="1"/>
    <row r="580" ht="14.25" customHeight="1"/>
    <row r="581" ht="15" customHeight="1"/>
    <row r="582" ht="25.5" customHeight="1"/>
    <row r="583" ht="33" customHeight="1"/>
    <row r="584" ht="32.25" customHeight="1"/>
    <row r="585" ht="24.75" customHeight="1"/>
    <row r="586" ht="21" customHeight="1"/>
    <row r="587" ht="15" customHeight="1"/>
    <row r="588" ht="62.25" customHeight="1"/>
    <row r="589" ht="15.75" customHeight="1"/>
    <row r="590" ht="75" customHeight="1"/>
    <row r="591" ht="14.25" customHeight="1"/>
    <row r="592" ht="63.75" customHeight="1"/>
    <row r="593" ht="14.25" customHeight="1"/>
    <row r="594" ht="50.25" customHeight="1"/>
    <row r="595" ht="12.75" customHeight="1"/>
    <row r="596" ht="12" customHeight="1"/>
    <row r="597" ht="34.5" customHeight="1"/>
    <row r="598" ht="21.75" customHeight="1"/>
    <row r="599" ht="22.5" customHeight="1"/>
    <row r="600" ht="13.5" customHeight="1"/>
    <row r="601" ht="13.5" customHeight="1"/>
    <row r="602" ht="36.75" customHeight="1"/>
    <row r="603" ht="16.5" customHeight="1"/>
    <row r="604" ht="22.5" customHeight="1"/>
    <row r="605" ht="35.25" customHeight="1"/>
    <row r="606" ht="35.25" customHeight="1"/>
    <row r="607" ht="27" customHeight="1"/>
    <row r="608" ht="29.25" customHeight="1"/>
    <row r="609" ht="37.5" customHeight="1"/>
    <row r="610" ht="39.75" customHeight="1"/>
    <row r="611" ht="24" customHeight="1"/>
    <row r="612" ht="39" customHeight="1"/>
    <row r="613" ht="126" customHeight="1"/>
    <row r="614" ht="54.75" customHeight="1"/>
    <row r="615" ht="99.75" customHeight="1"/>
    <row r="616" ht="50.25" customHeight="1"/>
    <row r="617" ht="37.5" customHeight="1"/>
    <row r="618" ht="38.25" customHeight="1"/>
    <row r="619" ht="26.25" customHeight="1"/>
    <row r="620" ht="38.25" customHeight="1"/>
    <row r="621" ht="26.25" customHeight="1"/>
    <row r="622" ht="27.75" customHeight="1"/>
    <row r="623" ht="26.25" customHeight="1"/>
    <row r="624" ht="43.5" customHeight="1"/>
    <row r="625" ht="25.5" customHeight="1"/>
    <row r="626" ht="25.5" customHeight="1"/>
    <row r="627" ht="17.25" customHeight="1"/>
    <row r="628" ht="48.75" customHeight="1"/>
    <row r="629" ht="28.5" customHeight="1"/>
    <row r="630" ht="1.5" customHeight="1" hidden="1"/>
    <row r="631" ht="45" customHeight="1"/>
    <row r="632" ht="3" customHeight="1" hidden="1"/>
    <row r="633" ht="49.5" customHeight="1"/>
  </sheetData>
  <sheetProtection/>
  <mergeCells count="19">
    <mergeCell ref="A1:Q1"/>
    <mergeCell ref="A2:A4"/>
    <mergeCell ref="B2:B4"/>
    <mergeCell ref="C2:G2"/>
    <mergeCell ref="H2:L2"/>
    <mergeCell ref="M3:M4"/>
    <mergeCell ref="C3:C4"/>
    <mergeCell ref="M2:Q2"/>
    <mergeCell ref="I3:L3"/>
    <mergeCell ref="D3:G3"/>
    <mergeCell ref="K439:N440"/>
    <mergeCell ref="K443:N445"/>
    <mergeCell ref="H3:H4"/>
    <mergeCell ref="A448:B448"/>
    <mergeCell ref="F448:I448"/>
    <mergeCell ref="B439:E440"/>
    <mergeCell ref="B443:E445"/>
    <mergeCell ref="N3:Q3"/>
    <mergeCell ref="A119:A120"/>
  </mergeCells>
  <printOptions horizontalCentered="1"/>
  <pageMargins left="0" right="0" top="0.3937007874015748" bottom="0" header="0" footer="0"/>
  <pageSetup horizontalDpi="600" verticalDpi="600" orientation="landscape" paperSize="9" scale="90" r:id="rId1"/>
  <headerFooter alignWithMargins="0">
    <oddFooter>&amp;CСтраница &amp;P</oddFooter>
  </headerFooter>
  <rowBreaks count="10" manualBreakCount="10">
    <brk id="22" max="255" man="1"/>
    <brk id="34" max="255" man="1"/>
    <brk id="97" max="255" man="1"/>
    <brk id="245" max="255" man="1"/>
    <brk id="267" max="255" man="1"/>
    <brk id="284" max="255" man="1"/>
    <brk id="311" max="255" man="1"/>
    <brk id="369" max="255" man="1"/>
    <brk id="393" max="255" man="1"/>
    <brk id="416" max="255" man="1"/>
  </rowBreaks>
  <colBreaks count="1" manualBreakCount="1">
    <brk id="17" max="65535" man="1"/>
  </colBreaks>
  <ignoredErrors>
    <ignoredError sqref="A12:A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2014-09-25T10:31:56Z</cp:lastPrinted>
  <dcterms:created xsi:type="dcterms:W3CDTF">2008-07-16T10:24:23Z</dcterms:created>
  <dcterms:modified xsi:type="dcterms:W3CDTF">2014-11-26T05:09:41Z</dcterms:modified>
  <cp:category/>
  <cp:version/>
  <cp:contentType/>
  <cp:contentStatus/>
</cp:coreProperties>
</file>