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activeTab="0"/>
  </bookViews>
  <sheets>
    <sheet name="Отчет по ЦП 1 кв. 2011" sheetId="1" r:id="rId1"/>
  </sheets>
  <definedNames>
    <definedName name="_xlnm.Print_Titles" localSheetId="0">'Отчет по ЦП 1 кв. 2011'!$5:$7</definedName>
  </definedNames>
  <calcPr fullCalcOnLoad="1"/>
</workbook>
</file>

<file path=xl/sharedStrings.xml><?xml version="1.0" encoding="utf-8"?>
<sst xmlns="http://schemas.openxmlformats.org/spreadsheetml/2006/main" count="373" uniqueCount="273">
  <si>
    <t>Долевое софинансирование на проведение капитального ремонта многоквартирных домов в соответствии с ФЗ от 21.07.2007 № 185-ФЗ</t>
  </si>
  <si>
    <t>11.1</t>
  </si>
  <si>
    <t>11.2</t>
  </si>
  <si>
    <t>Технический надзор</t>
  </si>
  <si>
    <t>Восстановление перекопок на улично-дорожной сети (после перекопок МУ МПКХ)</t>
  </si>
  <si>
    <t>Восстановление верхних изношенных слоев асфальто-бетонного покрытия на улично-дорожной сети</t>
  </si>
  <si>
    <t>Выполнение ПИР, ПСД, тех. экспертизы</t>
  </si>
  <si>
    <t>Непредвиденные расходы</t>
  </si>
  <si>
    <t>ул. Дзержинского 35, 37, 39</t>
  </si>
  <si>
    <t>Управление архитектуры и градостроительства</t>
  </si>
  <si>
    <t>Ремонт фасада здания (пр. Ленина, 62)</t>
  </si>
  <si>
    <t>Ремонт металлической кровли (пр. Ленина, 62)</t>
  </si>
  <si>
    <t>Ремонт ул.Кыштымская</t>
  </si>
  <si>
    <t>Ремонт ул. Кыштымская (участок от ул. Индустриальная до железнодорожного переезда)</t>
  </si>
  <si>
    <t>Предоставление работникам бюджетной сферы социальных выплат на приобретение или строительство жилья</t>
  </si>
  <si>
    <t>Предоставление молодым семьям социальных выплат на приобретение (строительство) жилья</t>
  </si>
  <si>
    <t>Организация питания учащихся в общеобразовательных учреждениях</t>
  </si>
  <si>
    <t>Единовременная материальная помощь по индивидуальным обращениям</t>
  </si>
  <si>
    <t>Компенсация стоимости проезда на автомобильном транспорте (в такси) до социально значимых объектов инфраструктуры ОГО и обратно, определяемых главой администрации ОГО</t>
  </si>
  <si>
    <t>Компенсация расходов связанных с обеспечением льготными проездными билетами для проезда на городском автомобильном транспорте общего пользования</t>
  </si>
  <si>
    <t>Приобратение средств реабилитации (кресло-коляски, трости, костыли и т.д.) для пункта проката в МУ КЦ</t>
  </si>
  <si>
    <t>Организация отдыха детей в летних оздоровительных лагерях "Орлёнок", "Звёздочка", "Отважных"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</si>
  <si>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</si>
  <si>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Обеспечение месячными проездными билетами для проезда на автомобильном транспорте садовых маршрутов с оплатой его стоимости в размере 200 руб.</t>
  </si>
  <si>
    <t>Информационна поддержка субъектов малого и среднего предпринимательства</t>
  </si>
  <si>
    <t>15</t>
  </si>
  <si>
    <t>2</t>
  </si>
  <si>
    <t>1.3</t>
  </si>
  <si>
    <t>2.2</t>
  </si>
  <si>
    <t>2.3</t>
  </si>
  <si>
    <t>Управление культуры</t>
  </si>
  <si>
    <t>Управление образования</t>
  </si>
  <si>
    <t>7</t>
  </si>
  <si>
    <t>Согласовано:</t>
  </si>
  <si>
    <t>Л.С. Морозова</t>
  </si>
  <si>
    <t>11</t>
  </si>
  <si>
    <t>ОТЧЕТ (ИНФОРМАЦИЯ)</t>
  </si>
  <si>
    <t>о реализации целевых программ Озерского городского округа</t>
  </si>
  <si>
    <t>тыс. руб.</t>
  </si>
  <si>
    <t>8</t>
  </si>
  <si>
    <t>3.1</t>
  </si>
  <si>
    <t>4.1</t>
  </si>
  <si>
    <t>1.4</t>
  </si>
  <si>
    <t>Проведение выставок, организация экспозиций субъектов малого и среднего предпринимательства ОГО</t>
  </si>
  <si>
    <t>Управление по физической культуре и спорту</t>
  </si>
  <si>
    <t>13</t>
  </si>
  <si>
    <t>4</t>
  </si>
  <si>
    <t>5</t>
  </si>
  <si>
    <t>2.1</t>
  </si>
  <si>
    <t>Информатизация системы образования</t>
  </si>
  <si>
    <t>Ежемесячная оплата Интернет услуг в течение года</t>
  </si>
  <si>
    <t>Всего</t>
  </si>
  <si>
    <t>Феде-ральный бюджет</t>
  </si>
  <si>
    <t>в том числе по источникам</t>
  </si>
  <si>
    <t>№  п/п</t>
  </si>
  <si>
    <t>Наименование целевых программ</t>
  </si>
  <si>
    <t>12</t>
  </si>
  <si>
    <t>17</t>
  </si>
  <si>
    <t>14</t>
  </si>
  <si>
    <t>2.4</t>
  </si>
  <si>
    <t>2.5</t>
  </si>
  <si>
    <t>18</t>
  </si>
  <si>
    <t>19</t>
  </si>
  <si>
    <t>Кассовое исполнение мероприятий программы за отчетный период</t>
  </si>
  <si>
    <t>3</t>
  </si>
  <si>
    <t>Оказание финансовой поддержки</t>
  </si>
  <si>
    <t>Фактическое выполнение мероприятий программы за отчетный период</t>
  </si>
  <si>
    <t>6</t>
  </si>
  <si>
    <t>1</t>
  </si>
  <si>
    <t>1.1</t>
  </si>
  <si>
    <t>1.2</t>
  </si>
  <si>
    <t>Управление городского хозяйства</t>
  </si>
  <si>
    <t>Консультационная поддержка субъектов малого и среднего предпринимательства</t>
  </si>
  <si>
    <t>16</t>
  </si>
  <si>
    <t xml:space="preserve">ИТОГО: </t>
  </si>
  <si>
    <t>Област-ной бюджет</t>
  </si>
  <si>
    <t>Внебюд-жетные средства</t>
  </si>
  <si>
    <t>Бюджет округа</t>
  </si>
  <si>
    <t>Ежемесячное денежное содержание</t>
  </si>
  <si>
    <t>Социальное пособие на погребение</t>
  </si>
  <si>
    <t>Бесплатный проезд на городском и пригородном автомобильном транспорте общего пользования</t>
  </si>
  <si>
    <t>Бесплатный проезд на городском автомобильном транспорте общего пользования</t>
  </si>
  <si>
    <t>Прочие расходы</t>
  </si>
  <si>
    <t xml:space="preserve">Бесплатное горячее питание (обеды) в столовых организаций общественного питания </t>
  </si>
  <si>
    <t>Заместитель главы администрации Озерского городского округа - начальник Управления по финансам</t>
  </si>
  <si>
    <t>Утверждено в бюджете округа</t>
  </si>
  <si>
    <t>Предоставление льготных кредитов,займов и грантов субъектам малого и среднего предпринимательства ФЭСР ОГО, кредитными организа-циями, фондами, российскими и иностранными грантода-телями</t>
  </si>
  <si>
    <t>Обеспечение функциониро-вания сайта в сети "Интернет" в целях поддержки субъектов малого и среднего предприни-мательства</t>
  </si>
  <si>
    <t xml:space="preserve">Проведение съезда , "круглых столов" для субъектов малого и среднего предпринимательства </t>
  </si>
  <si>
    <t>Поддержка одаренных детей и талантливой молодежи</t>
  </si>
  <si>
    <t>Областной бюджет</t>
  </si>
  <si>
    <t>за 1 квартал 2011 года</t>
  </si>
  <si>
    <t xml:space="preserve">Финансирование, утвержденное в программе                        на 2011 год                                                  </t>
  </si>
  <si>
    <t>Компенсация (субсидирова-ние) части расходов субъектов малого и среднего предпринимательства на уплату процентов по кредитам кредитных организаций</t>
  </si>
  <si>
    <t>Возмещение (субсидирование) части затрат по реализации предпринимательских проектов руководителями и собственника которых являются молодежь</t>
  </si>
  <si>
    <t xml:space="preserve">Возмещение (субсидирование) части затрат по реализации предпринимательских проектов субъектам женского и семейного предпринимательства </t>
  </si>
  <si>
    <t>Возмещение (субсидирование) части затрат по реализации предпринимательских проектов начинающих предпринимателей</t>
  </si>
  <si>
    <t>1.5</t>
  </si>
  <si>
    <t>1.6</t>
  </si>
  <si>
    <t>Предоставление субсидий субъектам малого и среднего предпринимательства на возмещение части затрат, связанных с осуществлением капитальных вложений</t>
  </si>
  <si>
    <t xml:space="preserve">Освещение вопросов развития малого и среднего предпринимательства, пропа-ганда и популяризация предпринимательской деятельности в СМИ, издание информационного бюллетеня "Бизнес-вестник" </t>
  </si>
  <si>
    <t>Обеспечение деятельности организаций, образующих инфраструктуру поддержки СМ и СП и оказывающих консультационные услуги СМ и СП. Субсидирование затрат организаций, образующих инфраструктуру поддержки СМ и СП</t>
  </si>
  <si>
    <t>Организация и проведение семинаров, курсов, тренингов для незанятого населения, инвалидов, субъектов молодежного предпринимате-льства и других групп незанятого населения по созданию собственного дела и развитию предприниматель-ской занятости</t>
  </si>
  <si>
    <t>5.1</t>
  </si>
  <si>
    <t>4.2</t>
  </si>
  <si>
    <t>4.3</t>
  </si>
  <si>
    <t>Проведение городских предметных олимпиад, научно-практических конкурсов, творческих конкурсов, спортивных соревнований, художественных выставок, музыкальных и театральных фестивалей среди обучающих-ся общеобразовательных учреждений</t>
  </si>
  <si>
    <t xml:space="preserve">Участие в областных, российских, международных предметных олимпиадах, научно-практических конференциях, творческих корнкурсах, спортивных соревнованиях, художественных выставках, музыкальных и театральных фестивалях среди обучающихся </t>
  </si>
  <si>
    <t>Участие в конкурсном отборе соискателей Гранта главы администрации ОГО победителям конкурсного отбора</t>
  </si>
  <si>
    <t>Участие в конкурсном отборе соискателей Гранта Собрания депутатов округа лучшим учителям</t>
  </si>
  <si>
    <t>Поощрение учителей муниципальных общеобразова-тельных учреждений, имеющих высокие результаты обучения и воспитания</t>
  </si>
  <si>
    <t>4.4</t>
  </si>
  <si>
    <t>Проведение профессиональ-ного конкурса "Педагог года" по номинациям:"Педагог года", "Воспитатель года", "Самый классный классный", "Педагог - воспитатель", "Дебют"</t>
  </si>
  <si>
    <t>Ежегодное поощрение (стипендия главы) победителей городских, областных, всероссийских и международных предметных олимпиад, творческих конкурсов,спортивных соревнований</t>
  </si>
  <si>
    <t xml:space="preserve">Обеспечение круглогодичной С-витаминизации питания дошкольников в соответствии с требованиями СанПин МБ </t>
  </si>
  <si>
    <t>Надбавка к заработной плате работникам муниципальных дошкольных образовательных учреждений МБ</t>
  </si>
  <si>
    <t>Подпрограмма "Предоставление работникам бюджетной сферы социальных выплат на приобретение или строительство жилья"</t>
  </si>
  <si>
    <t xml:space="preserve">Подпрограмма "Оказание молодым семьям государственной поддержки для улучшения жилищных условий" </t>
  </si>
  <si>
    <t>Скидка в размере100%  в оплате стоимости услуг по помывке в общих отделениях коммунальных бань</t>
  </si>
  <si>
    <t>Ремонт крыльца входа (пр. Ленина,62)</t>
  </si>
  <si>
    <t xml:space="preserve">Строительство регулируемого пешеходного перехода в районе в/ч 3273 </t>
  </si>
  <si>
    <t>Коллектор ул. Дзержинского (проектная документация)</t>
  </si>
  <si>
    <t>Дорога Озерск-Касли до канала 5,4 км. (разработка пректа и проведение эксп.)</t>
  </si>
  <si>
    <t>Строительство лестничных маршей на ул. К.Маркса</t>
  </si>
  <si>
    <t>Ремонт дороги по ул. Октябрьская г.Озерск</t>
  </si>
  <si>
    <t>Сертификация лифтов, согласно графика (76 шт.)</t>
  </si>
  <si>
    <t>УГХ администрации ОГО</t>
  </si>
  <si>
    <t>Восстановление пароводяных теплообменников котельной пос. Метлино</t>
  </si>
  <si>
    <t>Поддержка лучших учителей, активно внедряющих инновационные образовательные программы</t>
  </si>
  <si>
    <t>Приобретение ученической мебели и технологического оборудования на условиях софинансирования с Министерством образования и науки Челябинской области</t>
  </si>
  <si>
    <t>Финансовая поддержка субъектов малого и среднего предпринимательства</t>
  </si>
  <si>
    <t>Организация отдыха детей в летнем оздоровительном лагере "МСЛ школа им. Ю.А. Гагарина"</t>
  </si>
  <si>
    <t>Организация городских оздоровительных лагерей на базе общ-ных учреждений (в т.ч. выдача продуктового набора неорганизованным детям - инвалидам, обучающимся на дому)</t>
  </si>
  <si>
    <t>Органиазация временных рабочих мест для подростков и молодежи, в том числе для детей из группы риска (УК,УО)</t>
  </si>
  <si>
    <t>Организация профильного отряда по взаимодействию МОУ СОШ № 38 с ОГИБДД</t>
  </si>
  <si>
    <t>Организация летнего отдыха одаренных детей и подростков с выездом в центральные районы страны</t>
  </si>
  <si>
    <t>Организация экскурсий, походов, экспедиций с детьми и подростками. Организация работы археологической и геологической экспедиций</t>
  </si>
  <si>
    <t>Организация экологического лагеря</t>
  </si>
  <si>
    <t>Устройство пирса-водозабора в районе оздоровительного лагеря "Отважных": проектно изыскательские работы и проведение экспертизы</t>
  </si>
  <si>
    <t>б.Гайдара,11(автопарковки №1,2,3,4,6,7,8,11)</t>
  </si>
  <si>
    <t>Восстановление благоустройства после перекопок</t>
  </si>
  <si>
    <t>Уходные работы за деревьями и кустарниками, восстановление (устройство) газона, разбивка цветника (по перечню адресов)</t>
  </si>
  <si>
    <t>Проведение капитального ремонта лифтов, определение возможности продления срока безопасной эксплуатации лифтов (50 шт.) согласно графика</t>
  </si>
  <si>
    <t>Капитальный ремонт многоквартирного жилого дома по ул. Свердлова,25</t>
  </si>
  <si>
    <t>Подготовка и организация конкурсов и аукционов по продаже права на заключение договоров аренды земельных участков</t>
  </si>
  <si>
    <t>Создание землеустроительных документов на земельные участки, которые будут отнесены после разграничения государственных земель к муниципальной собственности</t>
  </si>
  <si>
    <t>Организация кадастровых работ по установлению границ лесничеств для целей государственной регистрации права муниципальной собственности</t>
  </si>
  <si>
    <t>Приобретение и установка урн, скамеек</t>
  </si>
  <si>
    <t>Пляж "Молодежный" (10877 кв.м.)</t>
  </si>
  <si>
    <t>Пляж "Колибри" (7500 кв.м.)</t>
  </si>
  <si>
    <t>Пляж "Нептун"(11762 кв.м.)</t>
  </si>
  <si>
    <t>Приобретение и установка передвижного медицинского пункта</t>
  </si>
  <si>
    <t xml:space="preserve">Пляж "Дальний" (23621кв.м.) </t>
  </si>
  <si>
    <t>Отсыпка песком 225 куб.м.</t>
  </si>
  <si>
    <t>Устройство отводов сточных вод</t>
  </si>
  <si>
    <t>Приобретение и установка смотровых вышек</t>
  </si>
  <si>
    <t>Пляж п. Новогорный (15729 кв.м.)</t>
  </si>
  <si>
    <t>Установка современной туалетной комнаты</t>
  </si>
  <si>
    <t>5.2</t>
  </si>
  <si>
    <t>МУ"Арена"(проектирование пунктов учета тепловой энергии, ГВС и ХПВ)</t>
  </si>
  <si>
    <t>Перевод 4 жилых домов в п.Бижеляк на эдектрическое отопление (строительство)</t>
  </si>
  <si>
    <t>Строительство сквера в рай-не ж/дома пр. Карла Маркса,1</t>
  </si>
  <si>
    <t>Мероприятия по проведению ремонтных работ на объектах культурного наследия</t>
  </si>
  <si>
    <t>Устранение последствий актов вандализма на объектах культурного наследия</t>
  </si>
  <si>
    <t>Мероприятия по инвентаризации и паспортизации объектов культурного наследия</t>
  </si>
  <si>
    <t xml:space="preserve">Паспортизация памятников </t>
  </si>
  <si>
    <t>Гражданско-патриотическое воспитание молодежи</t>
  </si>
  <si>
    <t>Интеллект (работа с молодежью в сфере образования, интеллектуальной и творческой деятельности)</t>
  </si>
  <si>
    <t>Информационная деятельность в работе с молодежью и молодыми семьями</t>
  </si>
  <si>
    <t xml:space="preserve">Реализация  муниципальной системы мер поощрения способной и талантливой молодежи, поддержка молодежных инициатив </t>
  </si>
  <si>
    <t>Работа с молодежью в сфере труда, занятости. Организация трудоустройства подростков и молодежи, стажировок для молодых специалистов</t>
  </si>
  <si>
    <t>Повышение квалификации по краткосрочным тематическим программам</t>
  </si>
  <si>
    <t>Повышение квалификации по 72 часовой программе</t>
  </si>
  <si>
    <t>Профессиональная переподготовка по 500 часовой программе</t>
  </si>
  <si>
    <t>7.1</t>
  </si>
  <si>
    <t>7.2</t>
  </si>
  <si>
    <t>7.3</t>
  </si>
  <si>
    <t>10.1</t>
  </si>
  <si>
    <t>10.2</t>
  </si>
  <si>
    <t>"Развитие дошкольного образования в Озерском городском округе" на 2011 год и на среднесрочный период до 2013 года</t>
  </si>
  <si>
    <t>"Организация школьного питания в муниципальных общеобразовательных учреждениях Озерского городского округа" на 2011 год и на среднесрочный период до 2013 года</t>
  </si>
  <si>
    <t>"Организация летнего отдыха, оздоровления, занятости детей и подростков Озерского городского округа" на 2011 год и на среднесрочный период до 2013 года</t>
  </si>
  <si>
    <t>"Социальная поддержка населения Озерского городского округа" на 2011-2013 годы (УСЗН)</t>
  </si>
  <si>
    <t xml:space="preserve">"Капитальный ремонт учреждений социальной сферы" на 2011 и на среднесрочный период до 2013 года </t>
  </si>
  <si>
    <t>"Капитальные вложения по строительству и реконструкции, проведению проектно-изыскательских работ и капитального ремонта объектов жилищно-коммунальной и социальной сферы" на 2011 и на среднесрочный период до 2013 года</t>
  </si>
  <si>
    <t xml:space="preserve">"Ремонт улично-дорожной сети Озерского городского округа Челябинской области" на 2011 и на среднесрочный период до 2013 года </t>
  </si>
  <si>
    <t xml:space="preserve">"Комплексное благоустройство дворовых территорий Озерского городского округа" на 2011 и на среднесрочный период до 2013 года </t>
  </si>
  <si>
    <t xml:space="preserve">"Капитальный ремонт многоквартирных домов" на 2011 и на среднесрочный период до 2013 года </t>
  </si>
  <si>
    <t xml:space="preserve">"Разграничение государственной собственности на землю и обустройство земель" на 2011 и на среднесрочный период до 2013 года  </t>
  </si>
  <si>
    <t xml:space="preserve">"Обустройство территории пляжей МУ "Парк Культуры и Отдыха" для организации досуга населения Озерского городского округа" на 2011 и на среднесрочный период до 2013 года </t>
  </si>
  <si>
    <t xml:space="preserve">"Сохранение и использование историко-культурного наследия Озерского городского округа" на 2011 и на среднесрочный период до 2013 года </t>
  </si>
  <si>
    <t xml:space="preserve">"Молодежь Озерска" на 2011 и на среднесрочный период до 2013 года </t>
  </si>
  <si>
    <t xml:space="preserve">Подпрограмма "Модернизация объектов инженерной инфраструктуры" </t>
  </si>
  <si>
    <t>Автопарковки на уч.ж/домов по адресам:(УАиГ)</t>
  </si>
  <si>
    <t>3.2</t>
  </si>
  <si>
    <t>3.3</t>
  </si>
  <si>
    <t xml:space="preserve">Заместитель ничальника отдела экономики и планирования администрации округа </t>
  </si>
  <si>
    <t>С.Б.Золина</t>
  </si>
  <si>
    <t xml:space="preserve">"Программа поддержки и развития малого и среднего предпринимательства  в Озерском городском округе" на 2011 и на среднесрочный период до 2013 года </t>
  </si>
  <si>
    <t>"Доступное и комфортное жилье - гражданам Озерского городского округа" на 2011 -2015 годы - всего, в т.ч. по подпрограммам:</t>
  </si>
  <si>
    <t>МДОУ № 1:ремонт фасада с заменой окон</t>
  </si>
  <si>
    <t xml:space="preserve">МДОУ № 43:ремонт фасада </t>
  </si>
  <si>
    <t>8.1</t>
  </si>
  <si>
    <t>Подпрограмма "Капитальный ремонт учреждений культуры"</t>
  </si>
  <si>
    <t>Подпрограмма "Капитальный ремонт учреждений социальной сферы"</t>
  </si>
  <si>
    <t>8.2</t>
  </si>
  <si>
    <t>8.3</t>
  </si>
  <si>
    <t>Подпрограмма "Капитальный ремонт образовательных учреждений"</t>
  </si>
  <si>
    <t>УО (Установка приборов учета ТЭР)</t>
  </si>
  <si>
    <t>МДОУ детский сад № 1 (проектирование пунктов учета тепловой энергии, установка приборов учета ТЭР)</t>
  </si>
  <si>
    <t>МДОУ детский сад № 8 (установка приборов учета ТЭР)</t>
  </si>
  <si>
    <t>МДОУ детский сад № 10 (установка приборов учета ТЭР)</t>
  </si>
  <si>
    <t>МДОУ детскмй сад № 43 (проектирование пунктов учета тепловой энергии, ГВС и ХПВ, установка приборов учета ТЭР)</t>
  </si>
  <si>
    <t>МДОУ детский сад № 27 (установка приборов учета ТЭР)</t>
  </si>
  <si>
    <t>МДОУ детский сад № 51 (установка приборов учета ТЭР)</t>
  </si>
  <si>
    <t>МДОУ детский сад № 53 (установка приборов учета ТЭР)</t>
  </si>
  <si>
    <t>МДОУ детский сад № 55 (проектно-сметная документация по установке приборов учета ТЭР, установка приборов учета ТЭР)</t>
  </si>
  <si>
    <t>МДОУ "Родничок" (установка приборов учета ТЭР)</t>
  </si>
  <si>
    <t>МДОУ "Творчество" (установка приборов учета ТЭР)</t>
  </si>
  <si>
    <t>МДОУ "Полянка" (установка приборов учета ТЭР)</t>
  </si>
  <si>
    <t>МОУ СОШ №21 (установка приборов учета ТЭР)</t>
  </si>
  <si>
    <t>МОУ СОШ №22 (установка приборов учета ТЭР)</t>
  </si>
  <si>
    <t>МОУ СОШ №24 (установка приборов учета ТЭР)</t>
  </si>
  <si>
    <t>МОУ СОШ №33 (проектно-сметная документация по установке приборов учета ТЭР, установка приборов учета ТЭР)</t>
  </si>
  <si>
    <t>МОУ СОШ №35 (установка приборов учета ТЭР)</t>
  </si>
  <si>
    <t>МОУ СОШ №38 (проектно-сметная документация по установке приборов учета ТЭР, установка приборов учета ТЭР)</t>
  </si>
  <si>
    <t>МОУ "Лицей №39" (установка приборов учета ТЭР)</t>
  </si>
  <si>
    <t>МОУ СОШ №41 (установка приборов учета ТЭР)</t>
  </si>
  <si>
    <t>МОУ ДОД "ДЭБЦ" (проектно-сметная документация по установке приборов учета ТЭР, установка приборов учета ТЭР)</t>
  </si>
  <si>
    <t>МОУ ДОД "СЮТ" (установка приборов учета ТЭР)</t>
  </si>
  <si>
    <t>МОУ ДОД "ДТДиМ" (проектирование пунктов учета тепловой энергии, ГВС и ХПВ, установка приборов учета ТЭР)</t>
  </si>
  <si>
    <t>МДОУ № 54 (установка приборов учета ТЭР)</t>
  </si>
  <si>
    <t>МУК ДК "Строитель" (устройство узла учета ТЭР)</t>
  </si>
  <si>
    <t>МУК "Театр драмы и комедии"Наш дом" (устройство узла учета ТЭР)</t>
  </si>
  <si>
    <t>МУДОД "Детская школа искусства" (установка приборов учета ТЭР)</t>
  </si>
  <si>
    <t>Привлечение в МДОУ детей из малообеспеченных, неблагополучных семей, оказавшихся в трудной жизненной ситуации, через предоставление компенсации родительской платы за счет средств областного бюджета</t>
  </si>
  <si>
    <t>Социальная поддержка детей из малообеспеченных, неблагополучных семей, оказавшихся в трудной жизненной ситуации путем компенсации родительской платы (полностью или частично)</t>
  </si>
  <si>
    <t>Выплата вознаграждения за выполнение функций классного руководства</t>
  </si>
  <si>
    <t>Выплата денежных премий муниципальным образовательным учреждениям - победителям областного конкурса школьных команд образовательных учреждений</t>
  </si>
  <si>
    <t>3.4</t>
  </si>
  <si>
    <t>Оказание единовременной материальной помощи молодым специалистам в МОУ</t>
  </si>
  <si>
    <r>
      <t>Управление имущественных отношений</t>
    </r>
    <r>
      <rPr>
        <sz val="9"/>
        <rFont val="Times New Roman"/>
        <family val="1"/>
      </rPr>
      <t xml:space="preserve"> (приобретение современной коммунальной техники (по результатам торгов)</t>
    </r>
  </si>
  <si>
    <r>
      <t>Управление городского хозяйства</t>
    </r>
    <r>
      <rPr>
        <sz val="9"/>
        <rFont val="Times New Roman"/>
        <family val="1"/>
      </rPr>
      <t xml:space="preserve"> (приобретение и установка приборов учета наружного освещения)</t>
    </r>
  </si>
  <si>
    <t>Отдел по делам молодежи и семьи</t>
  </si>
  <si>
    <t>Мероприятия, воспитывающие чувство гордости и любви к городу</t>
  </si>
  <si>
    <t>Организация молодежных трудовых отрядов по благоустройству города, обеспечение посадочными материалами</t>
  </si>
  <si>
    <t>Организация участия талантливой молодежи округа, творческих коллективов в мероприятиях областного и Российского уровня</t>
  </si>
  <si>
    <t>Организация трудоустройства молодежи, стажировок молодых специалистов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</si>
  <si>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</t>
  </si>
  <si>
    <t>Городской конкурс молодежных проектов (программ) на получение муниципальных грантов на их реализацию</t>
  </si>
  <si>
    <t>Ремонт фасада здания и замена окон МУК "ЦБС"</t>
  </si>
  <si>
    <t>ДК "Маяк" (ДК "Энергетик) (подготовка проектно-сметной документации)</t>
  </si>
  <si>
    <t>ДК "Маяк" (ДК "Энергетик) (устройство узлов учета ТЭР)</t>
  </si>
  <si>
    <t>МУДК им. А.С.Пушкина (VIII городской фестиваль моодежных танцевальных коллективов города "Татыш citi - удар лига" в рамкахфестиваля "Весна студенческая - 2011"</t>
  </si>
  <si>
    <t>МУДК "Маяк"городское мероприятие в рамках фестиваля "Весна студенческая - 2011"</t>
  </si>
  <si>
    <t>МУДК "Маяк" городской праздник "День первокурсника"</t>
  </si>
  <si>
    <t>ПКиО подготовка и проведение Дня Российской молодежи</t>
  </si>
  <si>
    <t>МУДК "Строитель"</t>
  </si>
  <si>
    <t>Набережная оз. Иртяш в районе ПКиО, ПИР</t>
  </si>
  <si>
    <t>Пирс в районе ПКиО,  (ПИР)</t>
  </si>
  <si>
    <t>13.1</t>
  </si>
  <si>
    <t>13.2</t>
  </si>
  <si>
    <t>"Развитие муниципальной службы в Озерском городском округе" на 2011 - 2013 годы</t>
  </si>
  <si>
    <r>
      <t>УВД МВД России в г.Озерске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(проектирование пунктов учета тепловой энергии, ГВС и ХПВ)</t>
    </r>
  </si>
  <si>
    <t xml:space="preserve">"Энергосбережения и повышения энергетической эффективности Озерского городского округа Челябинской области на 2010-2020 годы" </t>
  </si>
  <si>
    <t>Развитие сети образователь-ных учреждений, реализую-щих новые модели организа-ции, содержания и техноло-гий образовательного процесса</t>
  </si>
  <si>
    <r>
      <t>"Образование"</t>
    </r>
    <r>
      <rPr>
        <b/>
        <sz val="9"/>
        <rFont val="Times New Roman"/>
        <family val="1"/>
      </rPr>
      <t xml:space="preserve"> в Озерском городском округе на 2011 год и на среднесрочный период до 2013 года </t>
    </r>
  </si>
  <si>
    <t>Поощрение лучших педагогических работников и учащихся - победителей конкурсов</t>
  </si>
  <si>
    <t xml:space="preserve">Биотермическая яма (р.проект) </t>
  </si>
  <si>
    <t xml:space="preserve">Надбавка к заработной плате воспитателям, заведующим одно-двухгрупповыми муниципальными дошкольными образовательными учреждениями, ведущими воспитательскую работу </t>
  </si>
  <si>
    <t>"Развитие информационного общества и формирование электронного правительства в Озерском городском округе Челябинской области на 2011-2012 годы"</t>
  </si>
  <si>
    <t>Обеспечение доступа работ-ников местного самоуправле-ния к сети Интернет по широкополосным каналам</t>
  </si>
  <si>
    <t>Разработка компьютерных программ (включая типовые) в целях обеспечения деятельности органов местного самоуправления, а также находящихся в их ведении муниципальных бюджетных учреждений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</si>
</sst>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55" applyFont="1" applyFill="1" applyBorder="1" applyAlignment="1">
      <alignment horizontal="left" vertical="center" wrapText="1"/>
      <protection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11" fillId="0" borderId="18" xfId="55" applyFont="1" applyFill="1" applyBorder="1" applyAlignment="1">
      <alignment horizontal="left" vertical="center" wrapText="1"/>
      <protection/>
    </xf>
    <xf numFmtId="49" fontId="6" fillId="0" borderId="4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2" fontId="9" fillId="24" borderId="28" xfId="55" applyNumberFormat="1" applyFont="1" applyFill="1" applyBorder="1" applyAlignment="1">
      <alignment horizontal="center" vertical="center" wrapText="1"/>
      <protection/>
    </xf>
    <xf numFmtId="2" fontId="9" fillId="24" borderId="26" xfId="55" applyNumberFormat="1" applyFont="1" applyFill="1" applyBorder="1" applyAlignment="1">
      <alignment horizontal="center" vertical="center" wrapText="1"/>
      <protection/>
    </xf>
    <xf numFmtId="49" fontId="6" fillId="0" borderId="44" xfId="0" applyNumberFormat="1" applyFont="1" applyFill="1" applyBorder="1" applyAlignment="1">
      <alignment horizontal="center" vertical="center"/>
    </xf>
    <xf numFmtId="2" fontId="11" fillId="0" borderId="4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9" fillId="24" borderId="47" xfId="55" applyNumberFormat="1" applyFont="1" applyFill="1" applyBorder="1" applyAlignment="1">
      <alignment horizontal="center" vertical="center" wrapText="1"/>
      <protection/>
    </xf>
    <xf numFmtId="2" fontId="11" fillId="0" borderId="14" xfId="0" applyNumberFormat="1" applyFont="1" applyFill="1" applyBorder="1" applyAlignment="1">
      <alignment horizontal="center" vertical="center"/>
    </xf>
    <xf numFmtId="0" fontId="6" fillId="0" borderId="48" xfId="55" applyFont="1" applyFill="1" applyBorder="1" applyAlignment="1">
      <alignment horizontal="left" vertical="center" wrapText="1"/>
      <protection/>
    </xf>
    <xf numFmtId="49" fontId="6" fillId="0" borderId="4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9" fillId="24" borderId="27" xfId="55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/>
    </xf>
    <xf numFmtId="0" fontId="7" fillId="24" borderId="51" xfId="55" applyFont="1" applyFill="1" applyBorder="1" applyAlignment="1">
      <alignment vertical="center" wrapText="1"/>
      <protection/>
    </xf>
    <xf numFmtId="2" fontId="6" fillId="0" borderId="41" xfId="0" applyNumberFormat="1" applyFont="1" applyFill="1" applyBorder="1" applyAlignment="1">
      <alignment horizontal="center" vertical="center"/>
    </xf>
    <xf numFmtId="0" fontId="6" fillId="0" borderId="30" xfId="55" applyFont="1" applyFill="1" applyBorder="1" applyAlignment="1">
      <alignment horizontal="left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24" borderId="51" xfId="54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24" borderId="52" xfId="55" applyFont="1" applyFill="1" applyBorder="1" applyAlignment="1">
      <alignment vertical="center" wrapText="1"/>
      <protection/>
    </xf>
    <xf numFmtId="0" fontId="7" fillId="0" borderId="51" xfId="55" applyFont="1" applyFill="1" applyBorder="1" applyAlignment="1">
      <alignment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2" fontId="6" fillId="0" borderId="53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Fill="1" applyBorder="1" applyAlignment="1">
      <alignment horizontal="center" vertical="center"/>
    </xf>
    <xf numFmtId="0" fontId="7" fillId="0" borderId="51" xfId="53" applyNumberFormat="1" applyFont="1" applyFill="1" applyBorder="1" applyAlignment="1" applyProtection="1">
      <alignment horizontal="left" vertical="center" wrapText="1"/>
      <protection/>
    </xf>
    <xf numFmtId="0" fontId="6" fillId="24" borderId="18" xfId="53" applyNumberFormat="1" applyFont="1" applyFill="1" applyBorder="1" applyAlignment="1" applyProtection="1">
      <alignment horizontal="justify" vertical="center" wrapText="1"/>
      <protection/>
    </xf>
    <xf numFmtId="2" fontId="9" fillId="0" borderId="28" xfId="54" applyNumberFormat="1" applyFont="1" applyBorder="1" applyAlignment="1">
      <alignment horizontal="center" vertical="center" wrapText="1"/>
      <protection/>
    </xf>
    <xf numFmtId="2" fontId="9" fillId="0" borderId="27" xfId="54" applyNumberFormat="1" applyFont="1" applyBorder="1" applyAlignment="1">
      <alignment horizontal="center" vertical="center" wrapText="1"/>
      <protection/>
    </xf>
    <xf numFmtId="2" fontId="11" fillId="0" borderId="23" xfId="54" applyNumberFormat="1" applyFont="1" applyBorder="1" applyAlignment="1">
      <alignment horizontal="center" vertical="center" wrapText="1"/>
      <protection/>
    </xf>
    <xf numFmtId="2" fontId="11" fillId="0" borderId="17" xfId="54" applyNumberFormat="1" applyFont="1" applyBorder="1" applyAlignment="1">
      <alignment horizontal="center" vertical="center" wrapText="1"/>
      <protection/>
    </xf>
    <xf numFmtId="2" fontId="6" fillId="0" borderId="12" xfId="54" applyNumberFormat="1" applyFont="1" applyBorder="1" applyAlignment="1">
      <alignment horizontal="center" vertical="center" wrapText="1"/>
      <protection/>
    </xf>
    <xf numFmtId="2" fontId="6" fillId="0" borderId="13" xfId="54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Border="1" applyAlignment="1">
      <alignment horizontal="center" vertical="center" wrapText="1"/>
      <protection/>
    </xf>
    <xf numFmtId="2" fontId="11" fillId="0" borderId="12" xfId="54" applyNumberFormat="1" applyFont="1" applyBorder="1" applyAlignment="1">
      <alignment horizontal="center" vertical="center" wrapText="1"/>
      <protection/>
    </xf>
    <xf numFmtId="2" fontId="11" fillId="0" borderId="13" xfId="54" applyNumberFormat="1" applyFont="1" applyBorder="1" applyAlignment="1">
      <alignment horizontal="center" vertical="center" wrapText="1"/>
      <protection/>
    </xf>
    <xf numFmtId="2" fontId="11" fillId="0" borderId="10" xfId="54" applyNumberFormat="1" applyFont="1" applyBorder="1" applyAlignment="1">
      <alignment horizontal="center" vertical="center" wrapText="1"/>
      <protection/>
    </xf>
    <xf numFmtId="2" fontId="6" fillId="0" borderId="21" xfId="54" applyNumberFormat="1" applyFont="1" applyBorder="1" applyAlignment="1">
      <alignment horizontal="center" vertical="center" wrapText="1"/>
      <protection/>
    </xf>
    <xf numFmtId="2" fontId="9" fillId="0" borderId="54" xfId="54" applyNumberFormat="1" applyFont="1" applyBorder="1" applyAlignment="1">
      <alignment horizontal="center" vertical="center" wrapText="1"/>
      <protection/>
    </xf>
    <xf numFmtId="2" fontId="9" fillId="0" borderId="29" xfId="54" applyNumberFormat="1" applyFont="1" applyBorder="1" applyAlignment="1">
      <alignment horizontal="center" vertical="center" wrapText="1"/>
      <protection/>
    </xf>
    <xf numFmtId="169" fontId="11" fillId="24" borderId="13" xfId="55" applyNumberFormat="1" applyFont="1" applyFill="1" applyBorder="1" applyAlignment="1">
      <alignment horizontal="center" vertical="center" wrapText="1"/>
      <protection/>
    </xf>
    <xf numFmtId="169" fontId="6" fillId="24" borderId="13" xfId="55" applyNumberFormat="1" applyFont="1" applyFill="1" applyBorder="1" applyAlignment="1">
      <alignment horizontal="center" vertical="center" wrapText="1"/>
      <protection/>
    </xf>
    <xf numFmtId="2" fontId="12" fillId="24" borderId="27" xfId="55" applyNumberFormat="1" applyFont="1" applyFill="1" applyBorder="1" applyAlignment="1">
      <alignment horizontal="center" vertical="center" wrapText="1"/>
      <protection/>
    </xf>
    <xf numFmtId="2" fontId="9" fillId="24" borderId="29" xfId="55" applyNumberFormat="1" applyFont="1" applyFill="1" applyBorder="1" applyAlignment="1">
      <alignment horizontal="center" vertical="center" wrapText="1"/>
      <protection/>
    </xf>
    <xf numFmtId="4" fontId="6" fillId="24" borderId="43" xfId="54" applyNumberFormat="1" applyFont="1" applyFill="1" applyBorder="1" applyAlignment="1">
      <alignment horizontal="center" vertical="center"/>
      <protection/>
    </xf>
    <xf numFmtId="4" fontId="6" fillId="0" borderId="23" xfId="54" applyNumberFormat="1" applyFont="1" applyBorder="1" applyAlignment="1">
      <alignment horizontal="center" vertical="center"/>
      <protection/>
    </xf>
    <xf numFmtId="4" fontId="6" fillId="24" borderId="23" xfId="54" applyNumberFormat="1" applyFont="1" applyFill="1" applyBorder="1" applyAlignment="1">
      <alignment horizontal="center" vertical="center"/>
      <protection/>
    </xf>
    <xf numFmtId="2" fontId="6" fillId="0" borderId="17" xfId="54" applyNumberFormat="1" applyFont="1" applyBorder="1" applyAlignment="1">
      <alignment horizontal="center" vertical="center" wrapText="1"/>
      <protection/>
    </xf>
    <xf numFmtId="4" fontId="6" fillId="24" borderId="12" xfId="54" applyNumberFormat="1" applyFont="1" applyFill="1" applyBorder="1" applyAlignment="1">
      <alignment horizontal="center" vertical="center"/>
      <protection/>
    </xf>
    <xf numFmtId="4" fontId="6" fillId="0" borderId="13" xfId="54" applyNumberFormat="1" applyFont="1" applyBorder="1" applyAlignment="1">
      <alignment horizontal="center" vertical="center"/>
      <protection/>
    </xf>
    <xf numFmtId="4" fontId="6" fillId="24" borderId="13" xfId="54" applyNumberFormat="1" applyFont="1" applyFill="1" applyBorder="1" applyAlignment="1">
      <alignment horizontal="center" vertical="center"/>
      <protection/>
    </xf>
    <xf numFmtId="4" fontId="9" fillId="24" borderId="28" xfId="54" applyNumberFormat="1" applyFont="1" applyFill="1" applyBorder="1" applyAlignment="1">
      <alignment horizontal="center" vertical="center"/>
      <protection/>
    </xf>
    <xf numFmtId="4" fontId="9" fillId="0" borderId="27" xfId="54" applyNumberFormat="1" applyFont="1" applyBorder="1" applyAlignment="1">
      <alignment horizontal="center" vertical="center"/>
      <protection/>
    </xf>
    <xf numFmtId="4" fontId="9" fillId="24" borderId="27" xfId="54" applyNumberFormat="1" applyFont="1" applyFill="1" applyBorder="1" applyAlignment="1">
      <alignment horizontal="center" vertical="center"/>
      <protection/>
    </xf>
    <xf numFmtId="4" fontId="6" fillId="24" borderId="29" xfId="54" applyNumberFormat="1" applyFont="1" applyFill="1" applyBorder="1" applyAlignment="1">
      <alignment horizontal="center" vertical="center"/>
      <protection/>
    </xf>
    <xf numFmtId="4" fontId="9" fillId="24" borderId="29" xfId="54" applyNumberFormat="1" applyFont="1" applyFill="1" applyBorder="1" applyAlignment="1">
      <alignment horizontal="center" vertical="center"/>
      <protection/>
    </xf>
    <xf numFmtId="49" fontId="6" fillId="24" borderId="42" xfId="54" applyNumberFormat="1" applyFont="1" applyFill="1" applyBorder="1" applyAlignment="1">
      <alignment horizontal="center" vertical="center"/>
      <protection/>
    </xf>
    <xf numFmtId="2" fontId="11" fillId="24" borderId="43" xfId="54" applyNumberFormat="1" applyFont="1" applyFill="1" applyBorder="1" applyAlignment="1">
      <alignment horizontal="center" vertical="center" wrapText="1"/>
      <protection/>
    </xf>
    <xf numFmtId="0" fontId="9" fillId="0" borderId="23" xfId="54" applyFont="1" applyBorder="1" applyAlignment="1">
      <alignment horizontal="center" vertical="center" wrapText="1"/>
      <protection/>
    </xf>
    <xf numFmtId="2" fontId="11" fillId="24" borderId="23" xfId="54" applyNumberFormat="1" applyFont="1" applyFill="1" applyBorder="1" applyAlignment="1">
      <alignment horizontal="center" vertical="center" wrapText="1"/>
      <protection/>
    </xf>
    <xf numFmtId="2" fontId="11" fillId="24" borderId="17" xfId="54" applyNumberFormat="1" applyFont="1" applyFill="1" applyBorder="1" applyAlignment="1">
      <alignment horizontal="center" vertical="center" wrapText="1"/>
      <protection/>
    </xf>
    <xf numFmtId="0" fontId="6" fillId="24" borderId="18" xfId="54" applyFont="1" applyFill="1" applyBorder="1" applyAlignment="1">
      <alignment horizontal="center" vertical="center"/>
      <protection/>
    </xf>
    <xf numFmtId="0" fontId="6" fillId="24" borderId="18" xfId="54" applyFont="1" applyFill="1" applyBorder="1" applyAlignment="1">
      <alignment horizontal="left" vertical="center" wrapText="1"/>
      <protection/>
    </xf>
    <xf numFmtId="2" fontId="6" fillId="24" borderId="12" xfId="54" applyNumberFormat="1" applyFont="1" applyFill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2" fontId="6" fillId="24" borderId="13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Border="1" applyAlignment="1">
      <alignment horizontal="center" vertical="center" wrapText="1"/>
      <protection/>
    </xf>
    <xf numFmtId="2" fontId="11" fillId="24" borderId="12" xfId="54" applyNumberFormat="1" applyFont="1" applyFill="1" applyBorder="1" applyAlignment="1">
      <alignment horizontal="center" vertical="center" wrapText="1"/>
      <protection/>
    </xf>
    <xf numFmtId="2" fontId="11" fillId="24" borderId="13" xfId="54" applyNumberFormat="1" applyFont="1" applyFill="1" applyBorder="1" applyAlignment="1">
      <alignment horizontal="center" vertical="center" wrapText="1"/>
      <protection/>
    </xf>
    <xf numFmtId="0" fontId="6" fillId="0" borderId="30" xfId="54" applyFont="1" applyBorder="1" applyAlignment="1">
      <alignment horizontal="center" vertical="center" wrapText="1"/>
      <protection/>
    </xf>
    <xf numFmtId="0" fontId="6" fillId="24" borderId="18" xfId="53" applyNumberFormat="1" applyFont="1" applyFill="1" applyBorder="1" applyAlignment="1" applyProtection="1">
      <alignment horizontal="left" vertical="center" wrapText="1"/>
      <protection/>
    </xf>
    <xf numFmtId="0" fontId="6" fillId="24" borderId="18" xfId="53" applyNumberFormat="1" applyFont="1" applyFill="1" applyBorder="1" applyAlignment="1" applyProtection="1">
      <alignment horizontal="left" vertical="center"/>
      <protection/>
    </xf>
    <xf numFmtId="0" fontId="6" fillId="0" borderId="48" xfId="54" applyFont="1" applyBorder="1" applyAlignment="1">
      <alignment horizontal="center" vertical="center" wrapText="1"/>
      <protection/>
    </xf>
    <xf numFmtId="0" fontId="6" fillId="24" borderId="19" xfId="53" applyNumberFormat="1" applyFont="1" applyFill="1" applyBorder="1" applyAlignment="1" applyProtection="1">
      <alignment horizontal="justify" vertical="justify"/>
      <protection/>
    </xf>
    <xf numFmtId="2" fontId="9" fillId="24" borderId="28" xfId="54" applyNumberFormat="1" applyFont="1" applyFill="1" applyBorder="1" applyAlignment="1">
      <alignment horizontal="center" vertical="center" wrapText="1"/>
      <protection/>
    </xf>
    <xf numFmtId="2" fontId="9" fillId="24" borderId="27" xfId="54" applyNumberFormat="1" applyFont="1" applyFill="1" applyBorder="1" applyAlignment="1">
      <alignment horizontal="center" vertical="center" wrapText="1"/>
      <protection/>
    </xf>
    <xf numFmtId="49" fontId="11" fillId="0" borderId="42" xfId="54" applyNumberFormat="1" applyFont="1" applyBorder="1" applyAlignment="1">
      <alignment horizontal="center" vertical="center" wrapText="1"/>
      <protection/>
    </xf>
    <xf numFmtId="49" fontId="6" fillId="0" borderId="30" xfId="54" applyNumberFormat="1" applyFont="1" applyBorder="1" applyAlignment="1">
      <alignment horizontal="center" vertical="center" wrapText="1"/>
      <protection/>
    </xf>
    <xf numFmtId="0" fontId="6" fillId="24" borderId="18" xfId="53" applyNumberFormat="1" applyFont="1" applyFill="1" applyBorder="1" applyAlignment="1" applyProtection="1">
      <alignment horizontal="justify" vertical="justify"/>
      <protection/>
    </xf>
    <xf numFmtId="2" fontId="6" fillId="0" borderId="29" xfId="54" applyNumberFormat="1" applyFont="1" applyBorder="1" applyAlignment="1">
      <alignment horizontal="center" vertical="center" wrapText="1"/>
      <protection/>
    </xf>
    <xf numFmtId="2" fontId="6" fillId="0" borderId="33" xfId="54" applyNumberFormat="1" applyFont="1" applyBorder="1" applyAlignment="1">
      <alignment horizontal="center" vertical="center" wrapText="1"/>
      <protection/>
    </xf>
    <xf numFmtId="2" fontId="6" fillId="0" borderId="34" xfId="54" applyNumberFormat="1" applyFont="1" applyBorder="1" applyAlignment="1">
      <alignment horizontal="center" vertical="center" wrapText="1"/>
      <protection/>
    </xf>
    <xf numFmtId="2" fontId="6" fillId="0" borderId="22" xfId="54" applyNumberFormat="1" applyFont="1" applyBorder="1" applyAlignment="1">
      <alignment horizontal="center" vertical="center" wrapText="1"/>
      <protection/>
    </xf>
    <xf numFmtId="49" fontId="6" fillId="0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24" borderId="18" xfId="55" applyFont="1" applyFill="1" applyBorder="1" applyAlignment="1">
      <alignment vertical="center" wrapText="1"/>
      <protection/>
    </xf>
    <xf numFmtId="0" fontId="6" fillId="0" borderId="42" xfId="54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horizontal="left" vertical="center" wrapText="1"/>
      <protection/>
    </xf>
    <xf numFmtId="0" fontId="6" fillId="0" borderId="30" xfId="55" applyFont="1" applyFill="1" applyBorder="1" applyAlignment="1">
      <alignment vertical="center" wrapText="1"/>
      <protection/>
    </xf>
    <xf numFmtId="0" fontId="6" fillId="0" borderId="18" xfId="55" applyFont="1" applyFill="1" applyBorder="1" applyAlignment="1">
      <alignment vertical="center" wrapText="1"/>
      <protection/>
    </xf>
    <xf numFmtId="0" fontId="6" fillId="24" borderId="42" xfId="54" applyFont="1" applyFill="1" applyBorder="1" applyAlignment="1">
      <alignment vertical="center" wrapText="1"/>
      <protection/>
    </xf>
    <xf numFmtId="0" fontId="6" fillId="24" borderId="18" xfId="54" applyFont="1" applyFill="1" applyBorder="1" applyAlignment="1">
      <alignment vertical="center" wrapText="1"/>
      <protection/>
    </xf>
    <xf numFmtId="0" fontId="6" fillId="24" borderId="19" xfId="54" applyFont="1" applyFill="1" applyBorder="1" applyAlignment="1">
      <alignment vertical="center" wrapText="1"/>
      <protection/>
    </xf>
    <xf numFmtId="0" fontId="6" fillId="24" borderId="30" xfId="53" applyNumberFormat="1" applyFont="1" applyFill="1" applyBorder="1" applyAlignment="1" applyProtection="1">
      <alignment horizontal="left" vertical="center" wrapText="1"/>
      <protection/>
    </xf>
    <xf numFmtId="0" fontId="6" fillId="24" borderId="18" xfId="53" applyNumberFormat="1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6" fillId="0" borderId="19" xfId="55" applyFont="1" applyFill="1" applyBorder="1" applyAlignment="1">
      <alignment horizontal="left" vertical="center" wrapText="1"/>
      <protection/>
    </xf>
    <xf numFmtId="2" fontId="6" fillId="0" borderId="15" xfId="54" applyNumberFormat="1" applyFont="1" applyBorder="1" applyAlignment="1">
      <alignment horizontal="center" vertical="center" wrapText="1"/>
      <protection/>
    </xf>
    <xf numFmtId="2" fontId="6" fillId="0" borderId="16" xfId="54" applyNumberFormat="1" applyFont="1" applyBorder="1" applyAlignment="1">
      <alignment horizontal="center" vertical="center" wrapText="1"/>
      <protection/>
    </xf>
    <xf numFmtId="2" fontId="6" fillId="0" borderId="11" xfId="54" applyNumberFormat="1" applyFont="1" applyBorder="1" applyAlignment="1">
      <alignment horizontal="center" vertical="center" wrapText="1"/>
      <protection/>
    </xf>
    <xf numFmtId="2" fontId="9" fillId="0" borderId="55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24" borderId="30" xfId="55" applyFont="1" applyFill="1" applyBorder="1" applyAlignment="1">
      <alignment vertical="center" wrapText="1"/>
      <protection/>
    </xf>
    <xf numFmtId="2" fontId="11" fillId="0" borderId="53" xfId="0" applyNumberFormat="1" applyFont="1" applyFill="1" applyBorder="1" applyAlignment="1">
      <alignment horizontal="center" vertical="center"/>
    </xf>
    <xf numFmtId="2" fontId="11" fillId="0" borderId="50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 wrapText="1"/>
    </xf>
    <xf numFmtId="0" fontId="7" fillId="24" borderId="51" xfId="54" applyFont="1" applyFill="1" applyBorder="1" applyAlignment="1">
      <alignment horizontal="left" vertical="center" wrapText="1"/>
      <protection/>
    </xf>
    <xf numFmtId="2" fontId="9" fillId="0" borderId="54" xfId="0" applyNumberFormat="1" applyFont="1" applyFill="1" applyBorder="1" applyAlignment="1">
      <alignment horizontal="center" vertical="center" wrapText="1"/>
    </xf>
    <xf numFmtId="0" fontId="7" fillId="24" borderId="47" xfId="55" applyFont="1" applyFill="1" applyBorder="1" applyAlignment="1">
      <alignment vertical="center" wrapText="1"/>
      <protection/>
    </xf>
    <xf numFmtId="0" fontId="6" fillId="24" borderId="42" xfId="55" applyFont="1" applyFill="1" applyBorder="1" applyAlignment="1">
      <alignment vertical="center" wrapText="1"/>
      <protection/>
    </xf>
    <xf numFmtId="0" fontId="6" fillId="24" borderId="19" xfId="55" applyFont="1" applyFill="1" applyBorder="1" applyAlignment="1">
      <alignment vertical="center" wrapText="1"/>
      <protection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9" fillId="24" borderId="47" xfId="54" applyNumberFormat="1" applyFont="1" applyFill="1" applyBorder="1" applyAlignment="1">
      <alignment horizontal="center" vertical="center" wrapText="1"/>
      <protection/>
    </xf>
    <xf numFmtId="2" fontId="11" fillId="0" borderId="24" xfId="54" applyNumberFormat="1" applyFont="1" applyBorder="1" applyAlignment="1">
      <alignment horizontal="center" vertical="center" wrapText="1"/>
      <protection/>
    </xf>
    <xf numFmtId="0" fontId="7" fillId="0" borderId="52" xfId="55" applyFont="1" applyFill="1" applyBorder="1" applyAlignment="1">
      <alignment vertical="center" wrapText="1"/>
      <protection/>
    </xf>
    <xf numFmtId="2" fontId="11" fillId="0" borderId="14" xfId="54" applyNumberFormat="1" applyFont="1" applyBorder="1" applyAlignment="1">
      <alignment horizontal="center" vertical="center" wrapText="1"/>
      <protection/>
    </xf>
    <xf numFmtId="2" fontId="11" fillId="0" borderId="25" xfId="54" applyNumberFormat="1" applyFont="1" applyBorder="1" applyAlignment="1">
      <alignment horizontal="center" vertical="center" wrapText="1"/>
      <protection/>
    </xf>
    <xf numFmtId="2" fontId="6" fillId="0" borderId="56" xfId="0" applyNumberFormat="1" applyFont="1" applyFill="1" applyBorder="1" applyAlignment="1">
      <alignment horizontal="center" vertical="center"/>
    </xf>
    <xf numFmtId="169" fontId="9" fillId="0" borderId="28" xfId="54" applyNumberFormat="1" applyFont="1" applyBorder="1" applyAlignment="1">
      <alignment horizontal="center" vertical="center" wrapText="1"/>
      <protection/>
    </xf>
    <xf numFmtId="169" fontId="12" fillId="0" borderId="27" xfId="54" applyNumberFormat="1" applyFont="1" applyBorder="1" applyAlignment="1">
      <alignment horizontal="center" vertical="center" wrapText="1"/>
      <protection/>
    </xf>
    <xf numFmtId="169" fontId="12" fillId="0" borderId="54" xfId="54" applyNumberFormat="1" applyFont="1" applyBorder="1" applyAlignment="1">
      <alignment horizontal="center" vertical="center" wrapText="1"/>
      <protection/>
    </xf>
    <xf numFmtId="169" fontId="9" fillId="0" borderId="27" xfId="54" applyNumberFormat="1" applyFont="1" applyBorder="1" applyAlignment="1">
      <alignment horizontal="center" vertical="center" wrapText="1"/>
      <protection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49" fontId="11" fillId="0" borderId="18" xfId="54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0" fontId="6" fillId="24" borderId="48" xfId="55" applyFont="1" applyFill="1" applyBorder="1" applyAlignment="1">
      <alignment vertical="center" wrapText="1"/>
      <protection/>
    </xf>
    <xf numFmtId="2" fontId="6" fillId="0" borderId="34" xfId="0" applyNumberFormat="1" applyFont="1" applyFill="1" applyBorder="1" applyAlignment="1">
      <alignment horizontal="center" vertical="center" wrapText="1"/>
    </xf>
    <xf numFmtId="0" fontId="6" fillId="0" borderId="19" xfId="55" applyFont="1" applyFill="1" applyBorder="1" applyAlignment="1">
      <alignment vertical="center" wrapText="1"/>
      <protection/>
    </xf>
    <xf numFmtId="0" fontId="5" fillId="24" borderId="51" xfId="54" applyFont="1" applyFill="1" applyBorder="1" applyAlignment="1">
      <alignment horizontal="center" vertical="center"/>
      <protection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24" borderId="48" xfId="55" applyFont="1" applyFill="1" applyBorder="1" applyAlignment="1">
      <alignment vertical="center" wrapText="1"/>
      <protection/>
    </xf>
    <xf numFmtId="2" fontId="9" fillId="0" borderId="38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 wrapText="1"/>
    </xf>
    <xf numFmtId="169" fontId="11" fillId="24" borderId="14" xfId="55" applyNumberFormat="1" applyFont="1" applyFill="1" applyBorder="1" applyAlignment="1">
      <alignment horizontal="center" vertical="center" wrapText="1"/>
      <protection/>
    </xf>
    <xf numFmtId="169" fontId="6" fillId="24" borderId="14" xfId="55" applyNumberFormat="1" applyFont="1" applyFill="1" applyBorder="1" applyAlignment="1">
      <alignment horizontal="center" vertical="center" wrapText="1"/>
      <protection/>
    </xf>
    <xf numFmtId="49" fontId="7" fillId="0" borderId="51" xfId="54" applyNumberFormat="1" applyFont="1" applyBorder="1" applyAlignment="1">
      <alignment horizontal="center" vertical="center" wrapText="1"/>
      <protection/>
    </xf>
    <xf numFmtId="0" fontId="6" fillId="24" borderId="42" xfId="54" applyFont="1" applyFill="1" applyBorder="1" applyAlignment="1">
      <alignment horizontal="center" vertical="center"/>
      <protection/>
    </xf>
    <xf numFmtId="0" fontId="6" fillId="24" borderId="19" xfId="54" applyFont="1" applyFill="1" applyBorder="1" applyAlignment="1">
      <alignment horizontal="center" vertical="center"/>
      <protection/>
    </xf>
    <xf numFmtId="49" fontId="11" fillId="0" borderId="30" xfId="54" applyNumberFormat="1" applyFont="1" applyBorder="1" applyAlignment="1">
      <alignment horizontal="center" vertical="center" wrapText="1"/>
      <protection/>
    </xf>
    <xf numFmtId="49" fontId="6" fillId="0" borderId="19" xfId="54" applyNumberFormat="1" applyFont="1" applyBorder="1" applyAlignment="1">
      <alignment horizontal="center" vertical="center" wrapText="1"/>
      <protection/>
    </xf>
    <xf numFmtId="0" fontId="6" fillId="24" borderId="19" xfId="53" applyNumberFormat="1" applyFont="1" applyFill="1" applyBorder="1" applyAlignment="1" applyProtection="1">
      <alignment horizontal="left" vertical="center" wrapText="1"/>
      <protection/>
    </xf>
    <xf numFmtId="49" fontId="7" fillId="0" borderId="48" xfId="54" applyNumberFormat="1" applyFont="1" applyBorder="1" applyAlignment="1">
      <alignment horizontal="center" vertical="center" wrapText="1"/>
      <protection/>
    </xf>
    <xf numFmtId="0" fontId="7" fillId="24" borderId="51" xfId="53" applyNumberFormat="1" applyFont="1" applyFill="1" applyBorder="1" applyAlignment="1" applyProtection="1">
      <alignment horizontal="left" vertical="center" wrapText="1"/>
      <protection/>
    </xf>
    <xf numFmtId="49" fontId="11" fillId="0" borderId="19" xfId="54" applyNumberFormat="1" applyFont="1" applyBorder="1" applyAlignment="1">
      <alignment horizontal="center" vertical="center" wrapText="1"/>
      <protection/>
    </xf>
    <xf numFmtId="49" fontId="7" fillId="0" borderId="52" xfId="54" applyNumberFormat="1" applyFont="1" applyBorder="1" applyAlignment="1">
      <alignment horizontal="center" vertical="center" wrapText="1"/>
      <protection/>
    </xf>
    <xf numFmtId="49" fontId="6" fillId="0" borderId="42" xfId="54" applyNumberFormat="1" applyFont="1" applyBorder="1" applyAlignment="1">
      <alignment horizontal="center" vertical="center" wrapText="1"/>
      <protection/>
    </xf>
    <xf numFmtId="49" fontId="6" fillId="0" borderId="31" xfId="54" applyNumberFormat="1" applyFont="1" applyBorder="1" applyAlignment="1">
      <alignment horizontal="center" vertical="center" wrapText="1"/>
      <protection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54" xfId="55" applyFont="1" applyFill="1" applyBorder="1" applyAlignment="1">
      <alignment vertical="center" wrapText="1"/>
      <protection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51" xfId="54" applyFont="1" applyBorder="1" applyAlignment="1">
      <alignment horizontal="center" vertical="center" wrapText="1"/>
      <protection/>
    </xf>
    <xf numFmtId="2" fontId="6" fillId="0" borderId="43" xfId="54" applyNumberFormat="1" applyFont="1" applyBorder="1" applyAlignment="1">
      <alignment horizontal="center" vertical="center"/>
      <protection/>
    </xf>
    <xf numFmtId="2" fontId="6" fillId="0" borderId="23" xfId="54" applyNumberFormat="1" applyFont="1" applyBorder="1" applyAlignment="1">
      <alignment horizontal="center" vertical="center"/>
      <protection/>
    </xf>
    <xf numFmtId="2" fontId="6" fillId="0" borderId="12" xfId="54" applyNumberFormat="1" applyFont="1" applyBorder="1" applyAlignment="1">
      <alignment horizontal="center" vertical="center"/>
      <protection/>
    </xf>
    <xf numFmtId="2" fontId="6" fillId="0" borderId="13" xfId="54" applyNumberFormat="1" applyFont="1" applyBorder="1" applyAlignment="1">
      <alignment horizontal="center" vertical="center"/>
      <protection/>
    </xf>
    <xf numFmtId="2" fontId="6" fillId="0" borderId="15" xfId="54" applyNumberFormat="1" applyFont="1" applyBorder="1" applyAlignment="1">
      <alignment horizontal="center" vertical="center"/>
      <protection/>
    </xf>
    <xf numFmtId="2" fontId="6" fillId="0" borderId="16" xfId="54" applyNumberFormat="1" applyFont="1" applyBorder="1" applyAlignment="1">
      <alignment horizontal="center" vertical="center"/>
      <protection/>
    </xf>
    <xf numFmtId="4" fontId="6" fillId="24" borderId="15" xfId="54" applyNumberFormat="1" applyFont="1" applyFill="1" applyBorder="1" applyAlignment="1">
      <alignment horizontal="center" vertical="center"/>
      <protection/>
    </xf>
    <xf numFmtId="4" fontId="6" fillId="0" borderId="16" xfId="54" applyNumberFormat="1" applyFont="1" applyBorder="1" applyAlignment="1">
      <alignment horizontal="center" vertical="center"/>
      <protection/>
    </xf>
    <xf numFmtId="4" fontId="6" fillId="24" borderId="16" xfId="54" applyNumberFormat="1" applyFont="1" applyFill="1" applyBorder="1" applyAlignment="1">
      <alignment horizontal="center" vertical="center"/>
      <protection/>
    </xf>
    <xf numFmtId="0" fontId="6" fillId="24" borderId="30" xfId="55" applyFont="1" applyFill="1" applyBorder="1" applyAlignment="1">
      <alignment vertical="center" wrapText="1"/>
      <protection/>
    </xf>
    <xf numFmtId="0" fontId="6" fillId="24" borderId="48" xfId="0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/>
    </xf>
    <xf numFmtId="0" fontId="6" fillId="0" borderId="42" xfId="55" applyFont="1" applyFill="1" applyBorder="1" applyAlignment="1">
      <alignment horizontal="left" vertical="center" wrapText="1"/>
      <protection/>
    </xf>
    <xf numFmtId="0" fontId="6" fillId="0" borderId="30" xfId="54" applyFont="1" applyFill="1" applyBorder="1" applyAlignment="1">
      <alignment horizontal="left" vertical="center" wrapText="1"/>
      <protection/>
    </xf>
    <xf numFmtId="2" fontId="6" fillId="0" borderId="32" xfId="54" applyNumberFormat="1" applyFont="1" applyBorder="1" applyAlignment="1">
      <alignment horizontal="center" vertical="center" wrapText="1"/>
      <protection/>
    </xf>
    <xf numFmtId="169" fontId="11" fillId="24" borderId="16" xfId="55" applyNumberFormat="1" applyFont="1" applyFill="1" applyBorder="1" applyAlignment="1">
      <alignment horizontal="center" vertical="center" wrapText="1"/>
      <protection/>
    </xf>
    <xf numFmtId="0" fontId="12" fillId="24" borderId="42" xfId="55" applyFont="1" applyFill="1" applyBorder="1" applyAlignment="1">
      <alignment vertical="center" wrapText="1"/>
      <protection/>
    </xf>
    <xf numFmtId="2" fontId="11" fillId="0" borderId="43" xfId="0" applyNumberFormat="1" applyFont="1" applyFill="1" applyBorder="1" applyAlignment="1">
      <alignment horizontal="center" vertical="center"/>
    </xf>
    <xf numFmtId="2" fontId="11" fillId="0" borderId="58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0" fontId="12" fillId="24" borderId="18" xfId="53" applyNumberFormat="1" applyFont="1" applyFill="1" applyBorder="1" applyAlignment="1" applyProtection="1">
      <alignment horizontal="left" vertical="center" wrapText="1"/>
      <protection/>
    </xf>
    <xf numFmtId="49" fontId="11" fillId="0" borderId="48" xfId="54" applyNumberFormat="1" applyFont="1" applyBorder="1" applyAlignment="1">
      <alignment horizontal="center" vertical="center" wrapText="1"/>
      <protection/>
    </xf>
    <xf numFmtId="0" fontId="6" fillId="24" borderId="48" xfId="53" applyNumberFormat="1" applyFont="1" applyFill="1" applyBorder="1" applyAlignment="1" applyProtection="1">
      <alignment horizontal="left" vertical="center" wrapText="1"/>
      <protection/>
    </xf>
    <xf numFmtId="2" fontId="6" fillId="0" borderId="36" xfId="54" applyNumberFormat="1" applyFont="1" applyBorder="1" applyAlignment="1">
      <alignment horizontal="center" vertical="center" wrapText="1"/>
      <protection/>
    </xf>
    <xf numFmtId="2" fontId="6" fillId="0" borderId="37" xfId="54" applyNumberFormat="1" applyFont="1" applyBorder="1" applyAlignment="1">
      <alignment horizontal="center" vertical="center" wrapText="1"/>
      <protection/>
    </xf>
    <xf numFmtId="2" fontId="6" fillId="0" borderId="38" xfId="54" applyNumberFormat="1" applyFont="1" applyBorder="1" applyAlignment="1">
      <alignment horizontal="center" vertical="center" wrapText="1"/>
      <protection/>
    </xf>
    <xf numFmtId="49" fontId="6" fillId="0" borderId="48" xfId="54" applyNumberFormat="1" applyFont="1" applyBorder="1" applyAlignment="1">
      <alignment horizontal="center" vertical="center" wrapText="1"/>
      <protection/>
    </xf>
    <xf numFmtId="0" fontId="11" fillId="24" borderId="42" xfId="55" applyFont="1" applyFill="1" applyBorder="1" applyAlignment="1">
      <alignment vertical="center" wrapText="1"/>
      <protection/>
    </xf>
    <xf numFmtId="0" fontId="11" fillId="24" borderId="18" xfId="55" applyFont="1" applyFill="1" applyBorder="1" applyAlignment="1">
      <alignment vertical="center" wrapText="1"/>
      <protection/>
    </xf>
    <xf numFmtId="0" fontId="6" fillId="24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6" fillId="24" borderId="18" xfId="54" applyNumberFormat="1" applyFont="1" applyFill="1" applyBorder="1" applyAlignment="1">
      <alignment horizontal="left" vertical="center" wrapText="1"/>
      <protection/>
    </xf>
    <xf numFmtId="2" fontId="11" fillId="0" borderId="45" xfId="54" applyNumberFormat="1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2" fontId="9" fillId="0" borderId="34" xfId="54" applyNumberFormat="1" applyFont="1" applyBorder="1" applyAlignment="1">
      <alignment horizontal="center" vertical="center" wrapText="1"/>
      <protection/>
    </xf>
    <xf numFmtId="49" fontId="6" fillId="0" borderId="20" xfId="54" applyNumberFormat="1" applyFont="1" applyBorder="1" applyAlignment="1">
      <alignment horizontal="left" vertical="center" wrapText="1"/>
      <protection/>
    </xf>
    <xf numFmtId="169" fontId="6" fillId="24" borderId="59" xfId="55" applyNumberFormat="1" applyFont="1" applyFill="1" applyBorder="1" applyAlignment="1">
      <alignment horizontal="center" vertical="center" wrapText="1"/>
      <protection/>
    </xf>
    <xf numFmtId="169" fontId="11" fillId="24" borderId="24" xfId="55" applyNumberFormat="1" applyFont="1" applyFill="1" applyBorder="1" applyAlignment="1">
      <alignment horizontal="center" vertical="center" wrapText="1"/>
      <protection/>
    </xf>
    <xf numFmtId="169" fontId="6" fillId="24" borderId="24" xfId="55" applyNumberFormat="1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left" vertical="center" wrapText="1"/>
      <protection/>
    </xf>
    <xf numFmtId="0" fontId="7" fillId="24" borderId="51" xfId="54" applyFont="1" applyFill="1" applyBorder="1" applyAlignment="1">
      <alignment vertical="center" wrapText="1"/>
      <protection/>
    </xf>
    <xf numFmtId="0" fontId="6" fillId="0" borderId="48" xfId="54" applyFont="1" applyFill="1" applyBorder="1" applyAlignment="1">
      <alignment horizontal="left" vertical="center" wrapText="1"/>
      <protection/>
    </xf>
    <xf numFmtId="169" fontId="11" fillId="24" borderId="23" xfId="55" applyNumberFormat="1" applyFont="1" applyFill="1" applyBorder="1" applyAlignment="1">
      <alignment horizontal="center" vertical="center" wrapText="1"/>
      <protection/>
    </xf>
    <xf numFmtId="169" fontId="11" fillId="24" borderId="46" xfId="55" applyNumberFormat="1" applyFont="1" applyFill="1" applyBorder="1" applyAlignment="1">
      <alignment horizontal="center" vertical="center" wrapText="1"/>
      <protection/>
    </xf>
    <xf numFmtId="2" fontId="9" fillId="0" borderId="17" xfId="54" applyNumberFormat="1" applyFont="1" applyBorder="1" applyAlignment="1">
      <alignment horizontal="center" vertical="center" wrapText="1"/>
      <protection/>
    </xf>
    <xf numFmtId="2" fontId="9" fillId="0" borderId="22" xfId="54" applyNumberFormat="1" applyFont="1" applyBorder="1" applyAlignment="1">
      <alignment horizontal="center" vertical="center" wrapText="1"/>
      <protection/>
    </xf>
    <xf numFmtId="169" fontId="6" fillId="24" borderId="12" xfId="55" applyNumberFormat="1" applyFont="1" applyFill="1" applyBorder="1" applyAlignment="1">
      <alignment horizontal="center" vertical="center" wrapText="1"/>
      <protection/>
    </xf>
    <xf numFmtId="0" fontId="6" fillId="0" borderId="38" xfId="0" applyFont="1" applyFill="1" applyBorder="1" applyAlignment="1">
      <alignment/>
    </xf>
    <xf numFmtId="2" fontId="9" fillId="0" borderId="32" xfId="54" applyNumberFormat="1" applyFont="1" applyBorder="1" applyAlignment="1">
      <alignment horizontal="center" vertical="center" wrapText="1"/>
      <protection/>
    </xf>
    <xf numFmtId="49" fontId="6" fillId="24" borderId="60" xfId="54" applyNumberFormat="1" applyFont="1" applyFill="1" applyBorder="1" applyAlignment="1">
      <alignment horizontal="center" vertical="center"/>
      <protection/>
    </xf>
    <xf numFmtId="49" fontId="6" fillId="24" borderId="61" xfId="54" applyNumberFormat="1" applyFont="1" applyFill="1" applyBorder="1" applyAlignment="1">
      <alignment horizontal="center" vertical="center"/>
      <protection/>
    </xf>
    <xf numFmtId="49" fontId="6" fillId="0" borderId="62" xfId="54" applyNumberFormat="1" applyFont="1" applyBorder="1" applyAlignment="1">
      <alignment horizontal="center" vertical="center" wrapText="1"/>
      <protection/>
    </xf>
    <xf numFmtId="49" fontId="6" fillId="0" borderId="44" xfId="54" applyNumberFormat="1" applyFont="1" applyBorder="1" applyAlignment="1">
      <alignment horizontal="center" vertical="center" wrapText="1"/>
      <protection/>
    </xf>
    <xf numFmtId="169" fontId="6" fillId="0" borderId="33" xfId="54" applyNumberFormat="1" applyFont="1" applyBorder="1" applyAlignment="1">
      <alignment horizontal="center" vertical="center" wrapText="1"/>
      <protection/>
    </xf>
    <xf numFmtId="169" fontId="6" fillId="0" borderId="34" xfId="54" applyNumberFormat="1" applyFont="1" applyBorder="1" applyAlignment="1">
      <alignment horizontal="center" vertical="center" wrapText="1"/>
      <protection/>
    </xf>
    <xf numFmtId="169" fontId="6" fillId="0" borderId="36" xfId="54" applyNumberFormat="1" applyFont="1" applyBorder="1" applyAlignment="1">
      <alignment horizontal="center" vertical="center" wrapText="1"/>
      <protection/>
    </xf>
    <xf numFmtId="169" fontId="6" fillId="0" borderId="37" xfId="54" applyNumberFormat="1" applyFont="1" applyBorder="1" applyAlignment="1">
      <alignment horizontal="center" vertical="center" wrapText="1"/>
      <protection/>
    </xf>
    <xf numFmtId="0" fontId="6" fillId="24" borderId="31" xfId="53" applyNumberFormat="1" applyFont="1" applyFill="1" applyBorder="1" applyAlignment="1" applyProtection="1">
      <alignment horizontal="left" vertical="center" wrapText="1"/>
      <protection/>
    </xf>
    <xf numFmtId="169" fontId="6" fillId="0" borderId="13" xfId="54" applyNumberFormat="1" applyFont="1" applyBorder="1" applyAlignment="1">
      <alignment horizontal="center" vertical="center" wrapText="1"/>
      <protection/>
    </xf>
    <xf numFmtId="49" fontId="11" fillId="0" borderId="44" xfId="54" applyNumberFormat="1" applyFont="1" applyBorder="1" applyAlignment="1">
      <alignment horizontal="center" vertical="center" wrapText="1"/>
      <protection/>
    </xf>
    <xf numFmtId="169" fontId="6" fillId="0" borderId="35" xfId="54" applyNumberFormat="1" applyFont="1" applyBorder="1" applyAlignment="1">
      <alignment horizontal="center" vertical="center" wrapText="1"/>
      <protection/>
    </xf>
    <xf numFmtId="2" fontId="6" fillId="0" borderId="35" xfId="54" applyNumberFormat="1" applyFont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7" fillId="24" borderId="48" xfId="55" applyFont="1" applyFill="1" applyBorder="1" applyAlignment="1">
      <alignment horizontal="left" vertical="center" wrapText="1"/>
      <protection/>
    </xf>
    <xf numFmtId="0" fontId="7" fillId="24" borderId="48" xfId="54" applyFont="1" applyFill="1" applyBorder="1" applyAlignment="1">
      <alignment horizontal="center" vertical="center"/>
      <protection/>
    </xf>
    <xf numFmtId="169" fontId="6" fillId="0" borderId="13" xfId="0" applyNumberFormat="1" applyFont="1" applyFill="1" applyBorder="1" applyAlignment="1">
      <alignment horizontal="center" vertical="center" wrapText="1"/>
    </xf>
    <xf numFmtId="169" fontId="9" fillId="0" borderId="28" xfId="0" applyNumberFormat="1" applyFont="1" applyFill="1" applyBorder="1" applyAlignment="1">
      <alignment horizontal="center" vertical="center" wrapText="1"/>
    </xf>
    <xf numFmtId="169" fontId="9" fillId="0" borderId="2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69" fontId="6" fillId="0" borderId="15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169" fontId="6" fillId="0" borderId="36" xfId="0" applyNumberFormat="1" applyFont="1" applyFill="1" applyBorder="1" applyAlignment="1">
      <alignment horizontal="center" vertical="center" wrapText="1"/>
    </xf>
    <xf numFmtId="169" fontId="6" fillId="0" borderId="37" xfId="0" applyNumberFormat="1" applyFont="1" applyFill="1" applyBorder="1" applyAlignment="1">
      <alignment horizontal="center" vertical="center" wrapText="1"/>
    </xf>
    <xf numFmtId="169" fontId="6" fillId="0" borderId="38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2" fontId="6" fillId="0" borderId="63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2" fontId="6" fillId="0" borderId="63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2" fontId="6" fillId="0" borderId="6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9" fontId="9" fillId="0" borderId="36" xfId="0" applyNumberFormat="1" applyFont="1" applyFill="1" applyBorder="1" applyAlignment="1">
      <alignment horizontal="center" vertical="center"/>
    </xf>
    <xf numFmtId="169" fontId="9" fillId="0" borderId="37" xfId="0" applyNumberFormat="1" applyFont="1" applyFill="1" applyBorder="1" applyAlignment="1">
      <alignment horizontal="center" vertical="center"/>
    </xf>
    <xf numFmtId="169" fontId="9" fillId="0" borderId="39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center" vertical="center"/>
    </xf>
    <xf numFmtId="169" fontId="6" fillId="0" borderId="16" xfId="0" applyNumberFormat="1" applyFont="1" applyFill="1" applyBorder="1" applyAlignment="1">
      <alignment horizontal="center" vertical="center"/>
    </xf>
    <xf numFmtId="0" fontId="6" fillId="24" borderId="30" xfId="54" applyFont="1" applyFill="1" applyBorder="1" applyAlignment="1">
      <alignment horizontal="center" vertical="center"/>
      <protection/>
    </xf>
    <xf numFmtId="0" fontId="6" fillId="24" borderId="48" xfId="54" applyFont="1" applyFill="1" applyBorder="1" applyAlignment="1">
      <alignment horizontal="center" vertical="center"/>
      <protection/>
    </xf>
    <xf numFmtId="2" fontId="6" fillId="0" borderId="33" xfId="54" applyNumberFormat="1" applyFont="1" applyBorder="1" applyAlignment="1">
      <alignment horizontal="center" vertical="center"/>
      <protection/>
    </xf>
    <xf numFmtId="2" fontId="6" fillId="0" borderId="34" xfId="54" applyNumberFormat="1" applyFont="1" applyBorder="1" applyAlignment="1">
      <alignment horizontal="center" vertical="center"/>
      <protection/>
    </xf>
    <xf numFmtId="0" fontId="6" fillId="0" borderId="48" xfId="55" applyFont="1" applyFill="1" applyBorder="1" applyAlignment="1">
      <alignment vertical="center" wrapText="1"/>
      <protection/>
    </xf>
    <xf numFmtId="2" fontId="6" fillId="0" borderId="36" xfId="54" applyNumberFormat="1" applyFont="1" applyBorder="1" applyAlignment="1">
      <alignment horizontal="center" vertical="center"/>
      <protection/>
    </xf>
    <xf numFmtId="2" fontId="6" fillId="0" borderId="37" xfId="54" applyNumberFormat="1" applyFont="1" applyBorder="1" applyAlignment="1">
      <alignment horizontal="center" vertical="center"/>
      <protection/>
    </xf>
    <xf numFmtId="49" fontId="6" fillId="0" borderId="51" xfId="0" applyNumberFormat="1" applyFont="1" applyFill="1" applyBorder="1" applyAlignment="1">
      <alignment horizontal="center" vertical="center"/>
    </xf>
    <xf numFmtId="0" fontId="11" fillId="0" borderId="51" xfId="55" applyFont="1" applyFill="1" applyBorder="1" applyAlignment="1">
      <alignment horizontal="left" vertical="center" wrapText="1"/>
      <protection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/>
    </xf>
    <xf numFmtId="0" fontId="6" fillId="0" borderId="20" xfId="55" applyFont="1" applyFill="1" applyBorder="1" applyAlignment="1">
      <alignment horizontal="left" vertical="center" wrapText="1"/>
      <protection/>
    </xf>
    <xf numFmtId="0" fontId="11" fillId="0" borderId="30" xfId="55" applyFont="1" applyFill="1" applyBorder="1" applyAlignment="1">
      <alignment horizontal="left" vertical="center" wrapText="1"/>
      <protection/>
    </xf>
    <xf numFmtId="2" fontId="11" fillId="0" borderId="35" xfId="0" applyNumberFormat="1" applyFont="1" applyFill="1" applyBorder="1" applyAlignment="1">
      <alignment horizontal="center" vertical="center"/>
    </xf>
    <xf numFmtId="0" fontId="11" fillId="0" borderId="42" xfId="55" applyFont="1" applyFill="1" applyBorder="1" applyAlignment="1">
      <alignment horizontal="left" vertical="center" wrapText="1"/>
      <protection/>
    </xf>
    <xf numFmtId="49" fontId="6" fillId="0" borderId="57" xfId="54" applyNumberFormat="1" applyFont="1" applyBorder="1" applyAlignment="1">
      <alignment horizontal="center" vertical="center" wrapText="1"/>
      <protection/>
    </xf>
    <xf numFmtId="2" fontId="11" fillId="0" borderId="63" xfId="54" applyNumberFormat="1" applyFont="1" applyBorder="1" applyAlignment="1">
      <alignment horizontal="center" vertical="center" wrapText="1"/>
      <protection/>
    </xf>
    <xf numFmtId="2" fontId="11" fillId="0" borderId="64" xfId="54" applyNumberFormat="1" applyFont="1" applyBorder="1" applyAlignment="1">
      <alignment horizontal="center" vertical="center" wrapText="1"/>
      <protection/>
    </xf>
    <xf numFmtId="2" fontId="11" fillId="0" borderId="65" xfId="54" applyNumberFormat="1" applyFont="1" applyBorder="1" applyAlignment="1">
      <alignment horizontal="center" vertical="center" wrapText="1"/>
      <protection/>
    </xf>
    <xf numFmtId="2" fontId="6" fillId="0" borderId="41" xfId="54" applyNumberFormat="1" applyFont="1" applyBorder="1" applyAlignment="1">
      <alignment horizontal="center" vertical="center" wrapText="1"/>
      <protection/>
    </xf>
    <xf numFmtId="2" fontId="6" fillId="0" borderId="50" xfId="54" applyNumberFormat="1" applyFont="1" applyBorder="1" applyAlignment="1">
      <alignment horizontal="center" vertical="center" wrapText="1"/>
      <protection/>
    </xf>
    <xf numFmtId="2" fontId="11" fillId="0" borderId="15" xfId="54" applyNumberFormat="1" applyFont="1" applyBorder="1" applyAlignment="1">
      <alignment horizontal="center" vertical="center" wrapText="1"/>
      <protection/>
    </xf>
    <xf numFmtId="2" fontId="11" fillId="0" borderId="16" xfId="54" applyNumberFormat="1" applyFont="1" applyBorder="1" applyAlignment="1">
      <alignment horizontal="center" vertical="center" wrapText="1"/>
      <protection/>
    </xf>
    <xf numFmtId="2" fontId="11" fillId="0" borderId="11" xfId="54" applyNumberFormat="1" applyFont="1" applyBorder="1" applyAlignment="1">
      <alignment horizontal="center" vertical="center" wrapText="1"/>
      <protection/>
    </xf>
    <xf numFmtId="49" fontId="6" fillId="24" borderId="66" xfId="54" applyNumberFormat="1" applyFont="1" applyFill="1" applyBorder="1" applyAlignment="1">
      <alignment horizontal="center" vertical="center"/>
      <protection/>
    </xf>
    <xf numFmtId="2" fontId="9" fillId="0" borderId="11" xfId="54" applyNumberFormat="1" applyFont="1" applyBorder="1" applyAlignment="1">
      <alignment horizontal="center" vertical="center" wrapText="1"/>
      <protection/>
    </xf>
    <xf numFmtId="169" fontId="11" fillId="0" borderId="23" xfId="54" applyNumberFormat="1" applyFont="1" applyBorder="1" applyAlignment="1">
      <alignment horizontal="center" vertical="center" wrapText="1"/>
      <protection/>
    </xf>
    <xf numFmtId="2" fontId="11" fillId="0" borderId="38" xfId="54" applyNumberFormat="1" applyFont="1" applyBorder="1" applyAlignment="1">
      <alignment horizontal="center" vertical="center" wrapText="1"/>
      <protection/>
    </xf>
    <xf numFmtId="0" fontId="6" fillId="24" borderId="42" xfId="53" applyNumberFormat="1" applyFont="1" applyFill="1" applyBorder="1" applyAlignment="1" applyProtection="1">
      <alignment horizontal="left" vertical="center" wrapText="1"/>
      <protection/>
    </xf>
    <xf numFmtId="169" fontId="6" fillId="0" borderId="43" xfId="54" applyNumberFormat="1" applyFont="1" applyBorder="1" applyAlignment="1">
      <alignment horizontal="center" vertical="center" wrapText="1"/>
      <protection/>
    </xf>
    <xf numFmtId="169" fontId="6" fillId="0" borderId="23" xfId="54" applyNumberFormat="1" applyFont="1" applyBorder="1" applyAlignment="1">
      <alignment horizontal="center" vertical="center" wrapText="1"/>
      <protection/>
    </xf>
    <xf numFmtId="2" fontId="6" fillId="0" borderId="23" xfId="54" applyNumberFormat="1" applyFont="1" applyBorder="1" applyAlignment="1">
      <alignment horizontal="center" vertical="center" wrapText="1"/>
      <protection/>
    </xf>
    <xf numFmtId="2" fontId="6" fillId="0" borderId="43" xfId="54" applyNumberFormat="1" applyFont="1" applyBorder="1" applyAlignment="1">
      <alignment horizontal="center" vertical="center" wrapText="1"/>
      <protection/>
    </xf>
    <xf numFmtId="169" fontId="11" fillId="0" borderId="40" xfId="54" applyNumberFormat="1" applyFont="1" applyBorder="1" applyAlignment="1">
      <alignment horizontal="center" vertical="center" wrapText="1"/>
      <protection/>
    </xf>
    <xf numFmtId="169" fontId="11" fillId="0" borderId="37" xfId="54" applyNumberFormat="1" applyFont="1" applyBorder="1" applyAlignment="1">
      <alignment horizontal="center" vertical="center" wrapText="1"/>
      <protection/>
    </xf>
    <xf numFmtId="169" fontId="11" fillId="0" borderId="36" xfId="54" applyNumberFormat="1" applyFont="1" applyBorder="1" applyAlignment="1">
      <alignment horizontal="center" vertical="center" wrapText="1"/>
      <protection/>
    </xf>
    <xf numFmtId="0" fontId="6" fillId="0" borderId="18" xfId="54" applyNumberFormat="1" applyFont="1" applyFill="1" applyBorder="1" applyAlignment="1" applyProtection="1">
      <alignment horizontal="left" vertical="top" wrapText="1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2" fontId="9" fillId="0" borderId="54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 wrapText="1"/>
    </xf>
    <xf numFmtId="49" fontId="7" fillId="0" borderId="4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69" fontId="6" fillId="0" borderId="13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169" fontId="9" fillId="0" borderId="28" xfId="0" applyNumberFormat="1" applyFont="1" applyFill="1" applyBorder="1" applyAlignment="1">
      <alignment horizontal="center" vertical="center"/>
    </xf>
    <xf numFmtId="169" fontId="9" fillId="0" borderId="26" xfId="0" applyNumberFormat="1" applyFont="1" applyFill="1" applyBorder="1" applyAlignment="1">
      <alignment horizontal="center" vertical="center"/>
    </xf>
    <xf numFmtId="169" fontId="9" fillId="0" borderId="47" xfId="0" applyNumberFormat="1" applyFont="1" applyFill="1" applyBorder="1" applyAlignment="1">
      <alignment horizontal="center" vertical="center"/>
    </xf>
    <xf numFmtId="169" fontId="9" fillId="0" borderId="27" xfId="0" applyNumberFormat="1" applyFont="1" applyFill="1" applyBorder="1" applyAlignment="1">
      <alignment horizontal="center" vertical="center"/>
    </xf>
    <xf numFmtId="169" fontId="9" fillId="0" borderId="29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9" xfId="54" applyNumberFormat="1" applyFont="1" applyBorder="1" applyAlignment="1">
      <alignment horizontal="left" vertical="center" wrapText="1"/>
      <protection/>
    </xf>
    <xf numFmtId="169" fontId="6" fillId="24" borderId="56" xfId="55" applyNumberFormat="1" applyFont="1" applyFill="1" applyBorder="1" applyAlignment="1">
      <alignment horizontal="center" vertical="center" wrapText="1"/>
      <protection/>
    </xf>
    <xf numFmtId="169" fontId="6" fillId="24" borderId="16" xfId="55" applyNumberFormat="1" applyFont="1" applyFill="1" applyBorder="1" applyAlignment="1">
      <alignment horizontal="center" vertical="center" wrapText="1"/>
      <protection/>
    </xf>
    <xf numFmtId="49" fontId="6" fillId="24" borderId="30" xfId="54" applyNumberFormat="1" applyFont="1" applyFill="1" applyBorder="1" applyAlignment="1">
      <alignment horizontal="center" vertical="center"/>
      <protection/>
    </xf>
    <xf numFmtId="49" fontId="6" fillId="24" borderId="48" xfId="54" applyNumberFormat="1" applyFont="1" applyFill="1" applyBorder="1" applyAlignment="1">
      <alignment horizontal="center" vertical="center"/>
      <protection/>
    </xf>
    <xf numFmtId="169" fontId="11" fillId="24" borderId="43" xfId="55" applyNumberFormat="1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/>
    </xf>
    <xf numFmtId="2" fontId="9" fillId="24" borderId="36" xfId="55" applyNumberFormat="1" applyFont="1" applyFill="1" applyBorder="1" applyAlignment="1">
      <alignment horizontal="center" vertical="center" wrapText="1"/>
      <protection/>
    </xf>
    <xf numFmtId="2" fontId="12" fillId="24" borderId="37" xfId="55" applyNumberFormat="1" applyFont="1" applyFill="1" applyBorder="1" applyAlignment="1">
      <alignment horizontal="center" vertical="center" wrapText="1"/>
      <protection/>
    </xf>
    <xf numFmtId="2" fontId="9" fillId="24" borderId="37" xfId="55" applyNumberFormat="1" applyFont="1" applyFill="1" applyBorder="1" applyAlignment="1">
      <alignment horizontal="center" vertical="center" wrapText="1"/>
      <protection/>
    </xf>
    <xf numFmtId="2" fontId="9" fillId="24" borderId="38" xfId="55" applyNumberFormat="1" applyFont="1" applyFill="1" applyBorder="1" applyAlignment="1">
      <alignment horizontal="center" vertical="center" wrapText="1"/>
      <protection/>
    </xf>
    <xf numFmtId="0" fontId="6" fillId="24" borderId="20" xfId="54" applyFont="1" applyFill="1" applyBorder="1" applyAlignment="1">
      <alignment horizontal="center" vertical="center"/>
      <protection/>
    </xf>
    <xf numFmtId="0" fontId="6" fillId="24" borderId="20" xfId="54" applyFont="1" applyFill="1" applyBorder="1" applyAlignment="1">
      <alignment vertical="center" wrapText="1"/>
      <protection/>
    </xf>
    <xf numFmtId="4" fontId="6" fillId="24" borderId="25" xfId="54" applyNumberFormat="1" applyFont="1" applyFill="1" applyBorder="1" applyAlignment="1">
      <alignment horizontal="center" vertical="center"/>
      <protection/>
    </xf>
    <xf numFmtId="4" fontId="6" fillId="0" borderId="24" xfId="54" applyNumberFormat="1" applyFont="1" applyBorder="1" applyAlignment="1">
      <alignment horizontal="center" vertical="center"/>
      <protection/>
    </xf>
    <xf numFmtId="4" fontId="6" fillId="24" borderId="24" xfId="54" applyNumberFormat="1" applyFont="1" applyFill="1" applyBorder="1" applyAlignment="1">
      <alignment horizontal="center" vertical="center"/>
      <protection/>
    </xf>
    <xf numFmtId="0" fontId="12" fillId="0" borderId="42" xfId="55" applyFont="1" applyFill="1" applyBorder="1" applyAlignment="1">
      <alignment vertical="center" wrapText="1"/>
      <protection/>
    </xf>
    <xf numFmtId="0" fontId="11" fillId="24" borderId="18" xfId="53" applyNumberFormat="1" applyFont="1" applyFill="1" applyBorder="1" applyAlignment="1" applyProtection="1">
      <alignment horizontal="left" vertical="center" wrapText="1"/>
      <protection/>
    </xf>
    <xf numFmtId="2" fontId="9" fillId="24" borderId="17" xfId="54" applyNumberFormat="1" applyFont="1" applyFill="1" applyBorder="1" applyAlignment="1">
      <alignment horizontal="center" vertical="center" wrapText="1"/>
      <protection/>
    </xf>
    <xf numFmtId="2" fontId="11" fillId="24" borderId="10" xfId="54" applyNumberFormat="1" applyFont="1" applyFill="1" applyBorder="1" applyAlignment="1">
      <alignment horizontal="center" vertical="center" wrapText="1"/>
      <protection/>
    </xf>
    <xf numFmtId="2" fontId="12" fillId="24" borderId="17" xfId="54" applyNumberFormat="1" applyFont="1" applyFill="1" applyBorder="1" applyAlignment="1">
      <alignment horizontal="center" vertical="center" wrapText="1"/>
      <protection/>
    </xf>
    <xf numFmtId="2" fontId="6" fillId="24" borderId="10" xfId="54" applyNumberFormat="1" applyFont="1" applyFill="1" applyBorder="1" applyAlignment="1">
      <alignment horizontal="center" vertical="center" wrapText="1"/>
      <protection/>
    </xf>
    <xf numFmtId="169" fontId="11" fillId="0" borderId="46" xfId="54" applyNumberFormat="1" applyFont="1" applyBorder="1" applyAlignment="1">
      <alignment horizontal="center" vertical="center" wrapText="1"/>
      <protection/>
    </xf>
    <xf numFmtId="169" fontId="6" fillId="0" borderId="40" xfId="54" applyNumberFormat="1" applyFont="1" applyBorder="1" applyAlignment="1">
      <alignment horizontal="center" vertical="center" wrapText="1"/>
      <protection/>
    </xf>
    <xf numFmtId="169" fontId="6" fillId="0" borderId="12" xfId="54" applyNumberFormat="1" applyFont="1" applyBorder="1" applyAlignment="1">
      <alignment horizontal="center" vertical="center" wrapText="1"/>
      <protection/>
    </xf>
    <xf numFmtId="169" fontId="11" fillId="0" borderId="64" xfId="54" applyNumberFormat="1" applyFont="1" applyBorder="1" applyAlignment="1">
      <alignment horizontal="center" vertical="center" wrapText="1"/>
      <protection/>
    </xf>
    <xf numFmtId="2" fontId="6" fillId="0" borderId="28" xfId="54" applyNumberFormat="1" applyFont="1" applyBorder="1" applyAlignment="1">
      <alignment horizontal="center" vertical="center" wrapText="1"/>
      <protection/>
    </xf>
    <xf numFmtId="2" fontId="6" fillId="0" borderId="27" xfId="54" applyNumberFormat="1" applyFont="1" applyBorder="1" applyAlignment="1">
      <alignment horizontal="center" vertical="center" wrapText="1"/>
      <protection/>
    </xf>
    <xf numFmtId="2" fontId="6" fillId="0" borderId="65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vertical="center" wrapText="1"/>
    </xf>
    <xf numFmtId="2" fontId="6" fillId="0" borderId="45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wrapText="1"/>
    </xf>
    <xf numFmtId="2" fontId="6" fillId="0" borderId="28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11" fillId="0" borderId="63" xfId="54" applyNumberFormat="1" applyFont="1" applyBorder="1" applyAlignment="1">
      <alignment horizontal="center" vertical="center" wrapText="1"/>
      <protection/>
    </xf>
    <xf numFmtId="169" fontId="11" fillId="0" borderId="65" xfId="54" applyNumberFormat="1" applyFont="1" applyBorder="1" applyAlignment="1">
      <alignment horizontal="center" vertical="center" wrapText="1"/>
      <protection/>
    </xf>
    <xf numFmtId="0" fontId="11" fillId="0" borderId="18" xfId="54" applyFont="1" applyFill="1" applyBorder="1" applyAlignment="1">
      <alignment horizontal="left" vertical="center" wrapText="1"/>
      <protection/>
    </xf>
    <xf numFmtId="0" fontId="11" fillId="0" borderId="30" xfId="54" applyFont="1" applyFill="1" applyBorder="1" applyAlignment="1">
      <alignment horizontal="left" vertical="center" wrapText="1"/>
      <protection/>
    </xf>
    <xf numFmtId="169" fontId="11" fillId="0" borderId="43" xfId="54" applyNumberFormat="1" applyFont="1" applyBorder="1" applyAlignment="1">
      <alignment horizontal="center" vertical="center" wrapText="1"/>
      <protection/>
    </xf>
    <xf numFmtId="0" fontId="6" fillId="24" borderId="51" xfId="55" applyFont="1" applyFill="1" applyBorder="1" applyAlignment="1">
      <alignment vertical="center" wrapText="1"/>
      <protection/>
    </xf>
    <xf numFmtId="2" fontId="6" fillId="0" borderId="26" xfId="0" applyNumberFormat="1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vertical="center" wrapText="1"/>
    </xf>
    <xf numFmtId="0" fontId="6" fillId="24" borderId="43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2" fontId="6" fillId="24" borderId="15" xfId="54" applyNumberFormat="1" applyFont="1" applyFill="1" applyBorder="1" applyAlignment="1">
      <alignment horizontal="center" vertical="center" wrapText="1"/>
      <protection/>
    </xf>
    <xf numFmtId="2" fontId="6" fillId="24" borderId="16" xfId="54" applyNumberFormat="1" applyFont="1" applyFill="1" applyBorder="1" applyAlignment="1">
      <alignment horizontal="center" vertical="center" wrapText="1"/>
      <protection/>
    </xf>
    <xf numFmtId="49" fontId="11" fillId="0" borderId="62" xfId="54" applyNumberFormat="1" applyFont="1" applyBorder="1" applyAlignment="1">
      <alignment horizontal="center" vertical="center" wrapText="1"/>
      <protection/>
    </xf>
    <xf numFmtId="169" fontId="6" fillId="0" borderId="46" xfId="54" applyNumberFormat="1" applyFont="1" applyBorder="1" applyAlignment="1">
      <alignment horizontal="center" vertical="center" wrapText="1"/>
      <protection/>
    </xf>
    <xf numFmtId="2" fontId="6" fillId="0" borderId="46" xfId="54" applyNumberFormat="1" applyFont="1" applyBorder="1" applyAlignment="1">
      <alignment horizontal="center" vertical="center" wrapText="1"/>
      <protection/>
    </xf>
    <xf numFmtId="0" fontId="12" fillId="0" borderId="57" xfId="54" applyFont="1" applyFill="1" applyBorder="1" applyAlignment="1">
      <alignment horizontal="left" vertical="center" wrapText="1"/>
      <protection/>
    </xf>
    <xf numFmtId="0" fontId="12" fillId="0" borderId="19" xfId="54" applyFont="1" applyFill="1" applyBorder="1" applyAlignment="1">
      <alignment horizontal="left" vertical="center" wrapText="1"/>
      <protection/>
    </xf>
    <xf numFmtId="0" fontId="12" fillId="0" borderId="42" xfId="53" applyNumberFormat="1" applyFont="1" applyFill="1" applyBorder="1" applyAlignment="1" applyProtection="1">
      <alignment horizontal="left" vertical="center" wrapText="1"/>
      <protection/>
    </xf>
    <xf numFmtId="0" fontId="12" fillId="0" borderId="30" xfId="53" applyNumberFormat="1" applyFont="1" applyFill="1" applyBorder="1" applyAlignment="1" applyProtection="1">
      <alignment horizontal="left" vertical="center" wrapText="1"/>
      <protection/>
    </xf>
    <xf numFmtId="0" fontId="12" fillId="0" borderId="42" xfId="54" applyFont="1" applyBorder="1" applyAlignment="1">
      <alignment horizontal="left" vertical="center" wrapText="1"/>
      <protection/>
    </xf>
    <xf numFmtId="0" fontId="12" fillId="24" borderId="18" xfId="54" applyFont="1" applyFill="1" applyBorder="1" applyAlignment="1">
      <alignment horizontal="left" vertical="center" wrapText="1"/>
      <protection/>
    </xf>
    <xf numFmtId="0" fontId="12" fillId="24" borderId="42" xfId="53" applyNumberFormat="1" applyFont="1" applyFill="1" applyBorder="1" applyAlignment="1" applyProtection="1">
      <alignment horizontal="left" vertical="center" wrapText="1"/>
      <protection/>
    </xf>
    <xf numFmtId="0" fontId="12" fillId="24" borderId="19" xfId="53" applyNumberFormat="1" applyFont="1" applyFill="1" applyBorder="1" applyAlignment="1" applyProtection="1">
      <alignment horizontal="left" vertical="center" wrapText="1"/>
      <protection/>
    </xf>
    <xf numFmtId="0" fontId="12" fillId="24" borderId="18" xfId="53" applyNumberFormat="1" applyFont="1" applyFill="1" applyBorder="1" applyAlignment="1" applyProtection="1">
      <alignment horizontal="left" vertical="center" wrapText="1"/>
      <protection/>
    </xf>
    <xf numFmtId="0" fontId="12" fillId="0" borderId="31" xfId="55" applyFont="1" applyFill="1" applyBorder="1" applyAlignment="1">
      <alignment vertical="center" wrapText="1"/>
      <protection/>
    </xf>
    <xf numFmtId="0" fontId="12" fillId="0" borderId="18" xfId="0" applyFont="1" applyBorder="1" applyAlignment="1">
      <alignment vertical="center" wrapText="1"/>
    </xf>
    <xf numFmtId="0" fontId="6" fillId="24" borderId="31" xfId="0" applyFont="1" applyFill="1" applyBorder="1" applyAlignment="1">
      <alignment horizontal="left" vertical="center" wrapText="1"/>
    </xf>
    <xf numFmtId="49" fontId="9" fillId="0" borderId="52" xfId="0" applyNumberFormat="1" applyFont="1" applyFill="1" applyBorder="1" applyAlignment="1">
      <alignment horizontal="justify" vertical="center"/>
    </xf>
    <xf numFmtId="0" fontId="9" fillId="0" borderId="51" xfId="0" applyFont="1" applyFill="1" applyBorder="1" applyAlignment="1">
      <alignment horizontal="justify" vertical="center"/>
    </xf>
    <xf numFmtId="169" fontId="6" fillId="0" borderId="36" xfId="0" applyNumberFormat="1" applyFont="1" applyFill="1" applyBorder="1" applyAlignment="1">
      <alignment horizontal="center" vertical="center"/>
    </xf>
    <xf numFmtId="169" fontId="6" fillId="0" borderId="37" xfId="0" applyNumberFormat="1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left" vertical="center" wrapText="1"/>
    </xf>
    <xf numFmtId="169" fontId="6" fillId="0" borderId="28" xfId="0" applyNumberFormat="1" applyFont="1" applyFill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center" vertical="center"/>
    </xf>
    <xf numFmtId="169" fontId="6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8"/>
  <sheetViews>
    <sheetView tabSelected="1" zoomScaleSheetLayoutView="100" workbookViewId="0" topLeftCell="A39">
      <selection activeCell="J46" sqref="J46"/>
    </sheetView>
  </sheetViews>
  <sheetFormatPr defaultColWidth="9.00390625" defaultRowHeight="12.75"/>
  <cols>
    <col min="1" max="1" width="5.00390625" style="5" customWidth="1"/>
    <col min="2" max="2" width="22.875" style="5" customWidth="1"/>
    <col min="3" max="3" width="9.00390625" style="5" customWidth="1"/>
    <col min="4" max="4" width="7.125" style="5" customWidth="1"/>
    <col min="5" max="5" width="8.00390625" style="5" customWidth="1"/>
    <col min="6" max="6" width="10.375" style="5" customWidth="1"/>
    <col min="7" max="7" width="7.625" style="5" customWidth="1"/>
    <col min="8" max="8" width="9.125" style="5" customWidth="1"/>
    <col min="9" max="10" width="8.00390625" style="5" customWidth="1"/>
    <col min="11" max="11" width="8.25390625" style="5" customWidth="1"/>
    <col min="12" max="12" width="8.375" style="5" customWidth="1"/>
    <col min="13" max="13" width="8.75390625" style="5" customWidth="1"/>
    <col min="14" max="15" width="7.75390625" style="5" customWidth="1"/>
    <col min="16" max="16" width="8.375" style="5" customWidth="1"/>
    <col min="17" max="17" width="7.375" style="5" customWidth="1"/>
    <col min="18" max="16384" width="9.125" style="5" customWidth="1"/>
  </cols>
  <sheetData>
    <row r="1" spans="1:17" ht="14.25">
      <c r="A1" s="495" t="s">
        <v>36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1:17" ht="14.25">
      <c r="A2" s="495" t="s">
        <v>37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</row>
    <row r="3" spans="1:17" ht="12.75" customHeight="1">
      <c r="A3" s="495" t="s">
        <v>91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</row>
    <row r="4" spans="1:17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38</v>
      </c>
    </row>
    <row r="5" spans="1:17" ht="24" customHeight="1">
      <c r="A5" s="496" t="s">
        <v>54</v>
      </c>
      <c r="B5" s="499" t="s">
        <v>55</v>
      </c>
      <c r="C5" s="502" t="s">
        <v>92</v>
      </c>
      <c r="D5" s="503"/>
      <c r="E5" s="503"/>
      <c r="F5" s="503"/>
      <c r="G5" s="504"/>
      <c r="H5" s="502" t="s">
        <v>66</v>
      </c>
      <c r="I5" s="503"/>
      <c r="J5" s="503"/>
      <c r="K5" s="503"/>
      <c r="L5" s="504"/>
      <c r="M5" s="502" t="s">
        <v>63</v>
      </c>
      <c r="N5" s="503"/>
      <c r="O5" s="503"/>
      <c r="P5" s="503"/>
      <c r="Q5" s="504"/>
    </row>
    <row r="6" spans="1:17" ht="17.25" customHeight="1">
      <c r="A6" s="497"/>
      <c r="B6" s="500"/>
      <c r="C6" s="490" t="s">
        <v>51</v>
      </c>
      <c r="D6" s="492" t="s">
        <v>53</v>
      </c>
      <c r="E6" s="493"/>
      <c r="F6" s="493"/>
      <c r="G6" s="494"/>
      <c r="H6" s="490" t="s">
        <v>51</v>
      </c>
      <c r="I6" s="492" t="s">
        <v>53</v>
      </c>
      <c r="J6" s="493"/>
      <c r="K6" s="493"/>
      <c r="L6" s="494"/>
      <c r="M6" s="490" t="s">
        <v>51</v>
      </c>
      <c r="N6" s="492" t="s">
        <v>53</v>
      </c>
      <c r="O6" s="493"/>
      <c r="P6" s="493"/>
      <c r="Q6" s="494"/>
    </row>
    <row r="7" spans="1:17" ht="39.75" customHeight="1" thickBot="1">
      <c r="A7" s="498"/>
      <c r="B7" s="501"/>
      <c r="C7" s="491"/>
      <c r="D7" s="20" t="s">
        <v>52</v>
      </c>
      <c r="E7" s="20" t="s">
        <v>75</v>
      </c>
      <c r="F7" s="20" t="s">
        <v>85</v>
      </c>
      <c r="G7" s="21" t="s">
        <v>76</v>
      </c>
      <c r="H7" s="491"/>
      <c r="I7" s="20" t="s">
        <v>52</v>
      </c>
      <c r="J7" s="20" t="s">
        <v>90</v>
      </c>
      <c r="K7" s="20" t="s">
        <v>77</v>
      </c>
      <c r="L7" s="21" t="s">
        <v>76</v>
      </c>
      <c r="M7" s="491"/>
      <c r="N7" s="20" t="s">
        <v>52</v>
      </c>
      <c r="O7" s="20" t="s">
        <v>75</v>
      </c>
      <c r="P7" s="20" t="s">
        <v>77</v>
      </c>
      <c r="Q7" s="21" t="s">
        <v>76</v>
      </c>
    </row>
    <row r="8" spans="1:17" ht="51.75" customHeight="1" thickBot="1">
      <c r="A8" s="249" t="s">
        <v>68</v>
      </c>
      <c r="B8" s="227" t="s">
        <v>266</v>
      </c>
      <c r="C8" s="347">
        <f>C9+C13+C15+C20+C22+C23+C24+C25</f>
        <v>11041.627999999999</v>
      </c>
      <c r="D8" s="348"/>
      <c r="E8" s="349">
        <f>E22+E23+E24+E25</f>
        <v>8416.627999999999</v>
      </c>
      <c r="F8" s="348">
        <f>F9+F13+F15+F20</f>
        <v>2625</v>
      </c>
      <c r="G8" s="215"/>
      <c r="H8" s="347">
        <f>H9+H13+H15+H20+H22+H23+H24+H25</f>
        <v>2182.746</v>
      </c>
      <c r="I8" s="348"/>
      <c r="J8" s="349">
        <f>J22+J23+J24+J25</f>
        <v>1400</v>
      </c>
      <c r="K8" s="348">
        <f>K9+K13+K15+K20</f>
        <v>782.746</v>
      </c>
      <c r="L8" s="228"/>
      <c r="M8" s="347">
        <f>M9+M13+M15+M20+M22+M23+M24+M25</f>
        <v>1903.556</v>
      </c>
      <c r="N8" s="348"/>
      <c r="O8" s="349">
        <f>O22+O23+O24+O25</f>
        <v>1377.144</v>
      </c>
      <c r="P8" s="348">
        <f>P9+P13+P15+P20</f>
        <v>526.412</v>
      </c>
      <c r="Q8" s="228"/>
    </row>
    <row r="9" spans="1:17" ht="72" customHeight="1">
      <c r="A9" s="57" t="s">
        <v>68</v>
      </c>
      <c r="B9" s="281" t="s">
        <v>265</v>
      </c>
      <c r="C9" s="270">
        <f>C10+C11+C12</f>
        <v>680</v>
      </c>
      <c r="D9" s="70"/>
      <c r="E9" s="271"/>
      <c r="F9" s="70">
        <f>F10+F11+F12</f>
        <v>680</v>
      </c>
      <c r="G9" s="88"/>
      <c r="H9" s="270">
        <f>H10+H11+H12</f>
        <v>154.994</v>
      </c>
      <c r="I9" s="70"/>
      <c r="J9" s="271"/>
      <c r="K9" s="70">
        <f>K10+K11+K12</f>
        <v>154.994</v>
      </c>
      <c r="L9" s="88"/>
      <c r="M9" s="270">
        <f>M10+M11+M12</f>
        <v>51.994</v>
      </c>
      <c r="N9" s="70"/>
      <c r="O9" s="271"/>
      <c r="P9" s="70">
        <f>P10+P11+P12</f>
        <v>51.994</v>
      </c>
      <c r="Q9" s="88"/>
    </row>
    <row r="10" spans="1:17" ht="72" customHeight="1">
      <c r="A10" s="23" t="s">
        <v>69</v>
      </c>
      <c r="B10" s="260" t="s">
        <v>129</v>
      </c>
      <c r="C10" s="42">
        <v>300</v>
      </c>
      <c r="D10" s="185"/>
      <c r="E10" s="185"/>
      <c r="F10" s="43">
        <v>300</v>
      </c>
      <c r="G10" s="186"/>
      <c r="H10" s="229">
        <v>0</v>
      </c>
      <c r="I10" s="218"/>
      <c r="J10" s="218"/>
      <c r="K10" s="218">
        <v>0</v>
      </c>
      <c r="L10" s="321"/>
      <c r="M10" s="229">
        <v>0</v>
      </c>
      <c r="N10" s="218"/>
      <c r="O10" s="218"/>
      <c r="P10" s="218">
        <v>0</v>
      </c>
      <c r="Q10" s="186"/>
    </row>
    <row r="11" spans="1:17" ht="120" customHeight="1">
      <c r="A11" s="23" t="s">
        <v>70</v>
      </c>
      <c r="B11" s="26" t="s">
        <v>106</v>
      </c>
      <c r="C11" s="8">
        <v>80</v>
      </c>
      <c r="D11" s="9"/>
      <c r="E11" s="9"/>
      <c r="F11" s="9">
        <v>80</v>
      </c>
      <c r="G11" s="89"/>
      <c r="H11" s="62">
        <v>30</v>
      </c>
      <c r="I11" s="59"/>
      <c r="J11" s="59"/>
      <c r="K11" s="59">
        <v>30</v>
      </c>
      <c r="L11" s="318"/>
      <c r="M11" s="62">
        <v>27</v>
      </c>
      <c r="N11" s="59"/>
      <c r="O11" s="59"/>
      <c r="P11" s="59">
        <v>27</v>
      </c>
      <c r="Q11" s="89"/>
    </row>
    <row r="12" spans="1:17" ht="119.25" customHeight="1" thickBot="1">
      <c r="A12" s="166" t="s">
        <v>27</v>
      </c>
      <c r="B12" s="167" t="s">
        <v>107</v>
      </c>
      <c r="C12" s="45">
        <v>300</v>
      </c>
      <c r="D12" s="46"/>
      <c r="E12" s="46"/>
      <c r="F12" s="46">
        <v>300</v>
      </c>
      <c r="G12" s="215"/>
      <c r="H12" s="334">
        <v>124.994</v>
      </c>
      <c r="I12" s="335"/>
      <c r="J12" s="335"/>
      <c r="K12" s="335">
        <v>124.994</v>
      </c>
      <c r="L12" s="336"/>
      <c r="M12" s="334">
        <v>24.994</v>
      </c>
      <c r="N12" s="335"/>
      <c r="O12" s="335"/>
      <c r="P12" s="335">
        <v>24.994</v>
      </c>
      <c r="Q12" s="215"/>
    </row>
    <row r="13" spans="1:17" ht="29.25" customHeight="1">
      <c r="A13" s="57" t="s">
        <v>26</v>
      </c>
      <c r="B13" s="190" t="s">
        <v>49</v>
      </c>
      <c r="C13" s="270">
        <f>C14</f>
        <v>1035</v>
      </c>
      <c r="D13" s="70"/>
      <c r="E13" s="70"/>
      <c r="F13" s="69">
        <f>F14</f>
        <v>1035</v>
      </c>
      <c r="G13" s="88"/>
      <c r="H13" s="270">
        <f>H14</f>
        <v>177.752</v>
      </c>
      <c r="I13" s="70"/>
      <c r="J13" s="70"/>
      <c r="K13" s="69">
        <f>K14</f>
        <v>177.752</v>
      </c>
      <c r="L13" s="88"/>
      <c r="M13" s="270">
        <f>M14</f>
        <v>173.449</v>
      </c>
      <c r="N13" s="70"/>
      <c r="O13" s="70"/>
      <c r="P13" s="69">
        <f>P14</f>
        <v>173.449</v>
      </c>
      <c r="Q13" s="88"/>
    </row>
    <row r="14" spans="1:17" ht="30" customHeight="1">
      <c r="A14" s="23" t="s">
        <v>48</v>
      </c>
      <c r="B14" s="168" t="s">
        <v>50</v>
      </c>
      <c r="C14" s="8">
        <v>1035</v>
      </c>
      <c r="D14" s="9"/>
      <c r="E14" s="9"/>
      <c r="F14" s="9">
        <v>1035</v>
      </c>
      <c r="G14" s="89"/>
      <c r="H14" s="91">
        <v>177.752</v>
      </c>
      <c r="I14" s="75"/>
      <c r="J14" s="75"/>
      <c r="K14" s="75">
        <v>177.752</v>
      </c>
      <c r="L14" s="89"/>
      <c r="M14" s="91">
        <v>173.449</v>
      </c>
      <c r="N14" s="75"/>
      <c r="O14" s="75"/>
      <c r="P14" s="75">
        <v>173.449</v>
      </c>
      <c r="Q14" s="89"/>
    </row>
    <row r="15" spans="1:17" ht="54" customHeight="1">
      <c r="A15" s="38" t="s">
        <v>64</v>
      </c>
      <c r="B15" s="187" t="s">
        <v>128</v>
      </c>
      <c r="C15" s="53">
        <f>C16+C17+C18+C19</f>
        <v>610</v>
      </c>
      <c r="D15" s="189"/>
      <c r="E15" s="185"/>
      <c r="F15" s="188">
        <f>F16+F17+F18+F19</f>
        <v>610</v>
      </c>
      <c r="G15" s="186"/>
      <c r="H15" s="53">
        <f>H16+H17+H18+H19</f>
        <v>450</v>
      </c>
      <c r="I15" s="189"/>
      <c r="J15" s="185"/>
      <c r="K15" s="188">
        <f>K16+K17+K18+K19</f>
        <v>450</v>
      </c>
      <c r="L15" s="186"/>
      <c r="M15" s="53">
        <f>M16+M17+M18+M19</f>
        <v>300.96900000000005</v>
      </c>
      <c r="N15" s="189"/>
      <c r="O15" s="185"/>
      <c r="P15" s="188">
        <f>P16+P17+P18+P19</f>
        <v>300.96900000000005</v>
      </c>
      <c r="Q15" s="186"/>
    </row>
    <row r="16" spans="1:17" ht="65.25" customHeight="1">
      <c r="A16" s="23" t="s">
        <v>40</v>
      </c>
      <c r="B16" s="26" t="s">
        <v>108</v>
      </c>
      <c r="C16" s="8">
        <v>80</v>
      </c>
      <c r="D16" s="9"/>
      <c r="E16" s="9"/>
      <c r="F16" s="9">
        <v>80</v>
      </c>
      <c r="G16" s="89"/>
      <c r="H16" s="62">
        <v>0</v>
      </c>
      <c r="I16" s="59"/>
      <c r="J16" s="59"/>
      <c r="K16" s="59">
        <v>0</v>
      </c>
      <c r="L16" s="318"/>
      <c r="M16" s="62">
        <v>0</v>
      </c>
      <c r="N16" s="59"/>
      <c r="O16" s="59"/>
      <c r="P16" s="59">
        <v>0</v>
      </c>
      <c r="Q16" s="89"/>
    </row>
    <row r="17" spans="1:17" ht="54.75" customHeight="1">
      <c r="A17" s="23" t="s">
        <v>194</v>
      </c>
      <c r="B17" s="77" t="s">
        <v>109</v>
      </c>
      <c r="C17" s="32">
        <v>80</v>
      </c>
      <c r="D17" s="31"/>
      <c r="E17" s="9"/>
      <c r="F17" s="9">
        <v>80</v>
      </c>
      <c r="G17" s="89"/>
      <c r="H17" s="62">
        <v>0</v>
      </c>
      <c r="I17" s="59"/>
      <c r="J17" s="59"/>
      <c r="K17" s="59">
        <v>0</v>
      </c>
      <c r="L17" s="318"/>
      <c r="M17" s="62">
        <v>0</v>
      </c>
      <c r="N17" s="59"/>
      <c r="O17" s="59"/>
      <c r="P17" s="59">
        <v>0</v>
      </c>
      <c r="Q17" s="89"/>
    </row>
    <row r="18" spans="1:17" ht="64.5" customHeight="1">
      <c r="A18" s="23" t="s">
        <v>195</v>
      </c>
      <c r="B18" s="77" t="s">
        <v>110</v>
      </c>
      <c r="C18" s="32">
        <v>50</v>
      </c>
      <c r="D18" s="31"/>
      <c r="E18" s="9"/>
      <c r="F18" s="9">
        <v>50</v>
      </c>
      <c r="G18" s="89"/>
      <c r="H18" s="62">
        <v>50</v>
      </c>
      <c r="I18" s="59"/>
      <c r="J18" s="59"/>
      <c r="K18" s="59">
        <v>50</v>
      </c>
      <c r="L18" s="318"/>
      <c r="M18" s="337">
        <v>41.624</v>
      </c>
      <c r="N18" s="59"/>
      <c r="O18" s="59"/>
      <c r="P18" s="326">
        <v>41.624</v>
      </c>
      <c r="Q18" s="89"/>
    </row>
    <row r="19" spans="1:17" ht="87.75" customHeight="1">
      <c r="A19" s="23" t="s">
        <v>239</v>
      </c>
      <c r="B19" s="77" t="s">
        <v>112</v>
      </c>
      <c r="C19" s="32">
        <v>400</v>
      </c>
      <c r="D19" s="31"/>
      <c r="E19" s="9"/>
      <c r="F19" s="9">
        <v>400</v>
      </c>
      <c r="G19" s="89"/>
      <c r="H19" s="62">
        <v>400</v>
      </c>
      <c r="I19" s="59"/>
      <c r="J19" s="59"/>
      <c r="K19" s="59">
        <v>400</v>
      </c>
      <c r="L19" s="318"/>
      <c r="M19" s="337">
        <v>259.345</v>
      </c>
      <c r="N19" s="326"/>
      <c r="O19" s="326"/>
      <c r="P19" s="326">
        <v>259.345</v>
      </c>
      <c r="Q19" s="89"/>
    </row>
    <row r="20" spans="1:17" ht="28.5" customHeight="1" thickBot="1">
      <c r="A20" s="25" t="s">
        <v>46</v>
      </c>
      <c r="B20" s="284" t="s">
        <v>89</v>
      </c>
      <c r="C20" s="52">
        <f>C21</f>
        <v>300</v>
      </c>
      <c r="D20" s="262"/>
      <c r="E20" s="262"/>
      <c r="F20" s="262">
        <f>F21</f>
        <v>300</v>
      </c>
      <c r="G20" s="21"/>
      <c r="H20" s="52">
        <f>H21</f>
        <v>0</v>
      </c>
      <c r="I20" s="262"/>
      <c r="J20" s="262"/>
      <c r="K20" s="262">
        <f>K21</f>
        <v>0</v>
      </c>
      <c r="L20" s="21"/>
      <c r="M20" s="52">
        <f>M21</f>
        <v>0</v>
      </c>
      <c r="N20" s="262"/>
      <c r="O20" s="262"/>
      <c r="P20" s="262">
        <f>P21</f>
        <v>0</v>
      </c>
      <c r="Q20" s="21"/>
    </row>
    <row r="21" spans="1:17" ht="100.5" customHeight="1">
      <c r="A21" s="264" t="s">
        <v>41</v>
      </c>
      <c r="B21" s="339" t="s">
        <v>113</v>
      </c>
      <c r="C21" s="340">
        <v>300</v>
      </c>
      <c r="D21" s="341"/>
      <c r="E21" s="341"/>
      <c r="F21" s="341">
        <v>300</v>
      </c>
      <c r="G21" s="342"/>
      <c r="H21" s="343">
        <v>0</v>
      </c>
      <c r="I21" s="344"/>
      <c r="J21" s="344"/>
      <c r="K21" s="344">
        <v>0</v>
      </c>
      <c r="L21" s="345"/>
      <c r="M21" s="343">
        <v>0</v>
      </c>
      <c r="N21" s="344"/>
      <c r="O21" s="344"/>
      <c r="P21" s="344">
        <v>0</v>
      </c>
      <c r="Q21" s="342"/>
    </row>
    <row r="22" spans="1:17" ht="36.75" customHeight="1">
      <c r="A22" s="23" t="s">
        <v>47</v>
      </c>
      <c r="B22" s="26" t="s">
        <v>237</v>
      </c>
      <c r="C22" s="8">
        <v>8340.5</v>
      </c>
      <c r="D22" s="9"/>
      <c r="E22" s="9">
        <v>8340.5</v>
      </c>
      <c r="F22" s="9"/>
      <c r="G22" s="89"/>
      <c r="H22" s="62">
        <v>1400</v>
      </c>
      <c r="I22" s="59"/>
      <c r="J22" s="59">
        <v>1400</v>
      </c>
      <c r="K22" s="59"/>
      <c r="L22" s="318"/>
      <c r="M22" s="337">
        <v>1377.144</v>
      </c>
      <c r="N22" s="326"/>
      <c r="O22" s="326">
        <v>1377.144</v>
      </c>
      <c r="P22" s="59"/>
      <c r="Q22" s="89"/>
    </row>
    <row r="23" spans="1:17" ht="87" customHeight="1">
      <c r="A23" s="27" t="s">
        <v>67</v>
      </c>
      <c r="B23" s="346" t="s">
        <v>238</v>
      </c>
      <c r="C23" s="32">
        <v>31.25</v>
      </c>
      <c r="D23" s="31"/>
      <c r="E23" s="31">
        <v>31.25</v>
      </c>
      <c r="F23" s="31"/>
      <c r="G23" s="85"/>
      <c r="H23" s="101">
        <v>0</v>
      </c>
      <c r="I23" s="93"/>
      <c r="J23" s="93">
        <v>0</v>
      </c>
      <c r="K23" s="93"/>
      <c r="L23" s="323"/>
      <c r="M23" s="101">
        <v>0</v>
      </c>
      <c r="N23" s="93"/>
      <c r="O23" s="93">
        <v>0</v>
      </c>
      <c r="P23" s="93"/>
      <c r="Q23" s="85"/>
    </row>
    <row r="24" spans="1:17" ht="50.25" customHeight="1">
      <c r="A24" s="23" t="s">
        <v>32</v>
      </c>
      <c r="B24" s="26" t="s">
        <v>267</v>
      </c>
      <c r="C24" s="8">
        <v>28.56</v>
      </c>
      <c r="D24" s="9"/>
      <c r="E24" s="9">
        <v>28.56</v>
      </c>
      <c r="F24" s="9"/>
      <c r="G24" s="89"/>
      <c r="H24" s="62">
        <v>0</v>
      </c>
      <c r="I24" s="59"/>
      <c r="J24" s="59">
        <v>0</v>
      </c>
      <c r="K24" s="59"/>
      <c r="L24" s="318"/>
      <c r="M24" s="62">
        <v>0</v>
      </c>
      <c r="N24" s="59"/>
      <c r="O24" s="59">
        <v>0</v>
      </c>
      <c r="P24" s="59"/>
      <c r="Q24" s="89"/>
    </row>
    <row r="25" spans="1:17" ht="46.5" customHeight="1" thickBot="1">
      <c r="A25" s="25" t="s">
        <v>39</v>
      </c>
      <c r="B25" s="329" t="s">
        <v>240</v>
      </c>
      <c r="C25" s="350">
        <v>16.318</v>
      </c>
      <c r="D25" s="351"/>
      <c r="E25" s="351">
        <v>16.318</v>
      </c>
      <c r="F25" s="12"/>
      <c r="G25" s="21"/>
      <c r="H25" s="196">
        <v>0</v>
      </c>
      <c r="I25" s="197"/>
      <c r="J25" s="197">
        <v>0</v>
      </c>
      <c r="K25" s="197"/>
      <c r="L25" s="319"/>
      <c r="M25" s="196">
        <v>0</v>
      </c>
      <c r="N25" s="197"/>
      <c r="O25" s="197">
        <v>0</v>
      </c>
      <c r="P25" s="197"/>
      <c r="Q25" s="21"/>
    </row>
    <row r="26" spans="1:17" ht="68.25" customHeight="1" thickBot="1">
      <c r="A26" s="272">
        <v>2</v>
      </c>
      <c r="B26" s="338" t="s">
        <v>179</v>
      </c>
      <c r="C26" s="327">
        <f>C27+C28+C29+C30+C31</f>
        <v>35681.271</v>
      </c>
      <c r="D26" s="328"/>
      <c r="E26" s="328">
        <f>E30+E31</f>
        <v>12735.271</v>
      </c>
      <c r="F26" s="328">
        <f>F27+F28+F29</f>
        <v>22946</v>
      </c>
      <c r="G26" s="86"/>
      <c r="H26" s="327">
        <f>H27+H28+H29+H30+H31</f>
        <v>6599.3</v>
      </c>
      <c r="I26" s="328"/>
      <c r="J26" s="328">
        <f>J30+J31</f>
        <v>2491.642</v>
      </c>
      <c r="K26" s="328">
        <f>K27+K28+K29</f>
        <v>4107.658</v>
      </c>
      <c r="L26" s="36"/>
      <c r="M26" s="327">
        <f>M27+M28+M29+M30+M31</f>
        <v>4561.723</v>
      </c>
      <c r="N26" s="328"/>
      <c r="O26" s="328">
        <f>O30+O31</f>
        <v>1274.348</v>
      </c>
      <c r="P26" s="328">
        <f>P27+P28+P29</f>
        <v>3287.375</v>
      </c>
      <c r="Q26" s="36"/>
    </row>
    <row r="27" spans="1:17" ht="97.5" customHeight="1" thickBot="1">
      <c r="A27" s="411">
        <v>1</v>
      </c>
      <c r="B27" s="412" t="s">
        <v>236</v>
      </c>
      <c r="C27" s="221">
        <v>390</v>
      </c>
      <c r="D27" s="223"/>
      <c r="E27" s="223"/>
      <c r="F27" s="223">
        <v>390</v>
      </c>
      <c r="G27" s="86"/>
      <c r="H27" s="225">
        <v>64.974</v>
      </c>
      <c r="I27" s="226"/>
      <c r="J27" s="226"/>
      <c r="K27" s="226">
        <v>64.974</v>
      </c>
      <c r="L27" s="86"/>
      <c r="M27" s="225">
        <v>54.542</v>
      </c>
      <c r="N27" s="226"/>
      <c r="O27" s="226"/>
      <c r="P27" s="226">
        <v>54.542</v>
      </c>
      <c r="Q27" s="86"/>
    </row>
    <row r="28" spans="1:17" ht="49.5" customHeight="1">
      <c r="A28" s="95">
        <v>2</v>
      </c>
      <c r="B28" s="97" t="s">
        <v>114</v>
      </c>
      <c r="C28" s="229">
        <v>100</v>
      </c>
      <c r="D28" s="218"/>
      <c r="E28" s="218"/>
      <c r="F28" s="218">
        <v>100</v>
      </c>
      <c r="G28" s="186"/>
      <c r="H28" s="409">
        <v>4.59</v>
      </c>
      <c r="I28" s="410"/>
      <c r="J28" s="410"/>
      <c r="K28" s="410">
        <v>4.59</v>
      </c>
      <c r="L28" s="186"/>
      <c r="M28" s="409">
        <v>4.59</v>
      </c>
      <c r="N28" s="410"/>
      <c r="O28" s="410"/>
      <c r="P28" s="410">
        <v>4.59</v>
      </c>
      <c r="Q28" s="186"/>
    </row>
    <row r="29" spans="1:17" ht="51" customHeight="1">
      <c r="A29" s="104">
        <v>3</v>
      </c>
      <c r="B29" s="98" t="s">
        <v>115</v>
      </c>
      <c r="C29" s="101">
        <v>22456</v>
      </c>
      <c r="D29" s="93"/>
      <c r="E29" s="93"/>
      <c r="F29" s="93">
        <v>22456</v>
      </c>
      <c r="G29" s="85"/>
      <c r="H29" s="78">
        <v>4038.094</v>
      </c>
      <c r="I29" s="84"/>
      <c r="J29" s="84"/>
      <c r="K29" s="84">
        <v>4038.094</v>
      </c>
      <c r="L29" s="85"/>
      <c r="M29" s="78">
        <v>3228.243</v>
      </c>
      <c r="N29" s="84"/>
      <c r="O29" s="84"/>
      <c r="P29" s="84">
        <v>3228.243</v>
      </c>
      <c r="Q29" s="85"/>
    </row>
    <row r="30" spans="1:17" ht="96.75" customHeight="1">
      <c r="A30" s="104">
        <v>4</v>
      </c>
      <c r="B30" s="26" t="s">
        <v>235</v>
      </c>
      <c r="C30" s="62">
        <v>1169.1</v>
      </c>
      <c r="D30" s="59"/>
      <c r="E30" s="59">
        <v>1169.1</v>
      </c>
      <c r="F30" s="59"/>
      <c r="G30" s="89"/>
      <c r="H30" s="62">
        <v>0</v>
      </c>
      <c r="I30" s="59"/>
      <c r="J30" s="59">
        <v>0</v>
      </c>
      <c r="K30" s="59"/>
      <c r="L30" s="318"/>
      <c r="M30" s="62">
        <v>0</v>
      </c>
      <c r="N30" s="59"/>
      <c r="O30" s="59">
        <v>0</v>
      </c>
      <c r="P30" s="59"/>
      <c r="Q30" s="89"/>
    </row>
    <row r="31" spans="1:17" ht="97.5" customHeight="1" thickBot="1">
      <c r="A31" s="287">
        <v>5</v>
      </c>
      <c r="B31" s="329" t="s">
        <v>269</v>
      </c>
      <c r="C31" s="330">
        <v>11566.171</v>
      </c>
      <c r="D31" s="331"/>
      <c r="E31" s="331">
        <v>11566.171</v>
      </c>
      <c r="F31" s="197"/>
      <c r="G31" s="21"/>
      <c r="H31" s="330">
        <v>2491.642</v>
      </c>
      <c r="I31" s="331"/>
      <c r="J31" s="331">
        <v>2491.642</v>
      </c>
      <c r="K31" s="197"/>
      <c r="L31" s="319"/>
      <c r="M31" s="330">
        <v>1274.348</v>
      </c>
      <c r="N31" s="331"/>
      <c r="O31" s="331">
        <v>1274.348</v>
      </c>
      <c r="P31" s="197"/>
      <c r="Q31" s="21"/>
    </row>
    <row r="32" spans="1:17" ht="114.75" customHeight="1" thickBot="1">
      <c r="A32" s="325">
        <v>3</v>
      </c>
      <c r="B32" s="324" t="s">
        <v>180</v>
      </c>
      <c r="C32" s="213">
        <f>C33</f>
        <v>8750</v>
      </c>
      <c r="D32" s="214"/>
      <c r="E32" s="214">
        <f>E33</f>
        <v>1078.6</v>
      </c>
      <c r="F32" s="214">
        <f>F33</f>
        <v>7671.4</v>
      </c>
      <c r="G32" s="322"/>
      <c r="H32" s="213">
        <f>H33</f>
        <v>2310.24</v>
      </c>
      <c r="I32" s="214"/>
      <c r="J32" s="214">
        <f>J33</f>
        <v>499.53</v>
      </c>
      <c r="K32" s="214">
        <f>K33</f>
        <v>1810.71</v>
      </c>
      <c r="L32" s="216"/>
      <c r="M32" s="213">
        <f>M33</f>
        <v>2162.35</v>
      </c>
      <c r="N32" s="214"/>
      <c r="O32" s="214">
        <f>O33</f>
        <v>466.81</v>
      </c>
      <c r="P32" s="214">
        <f>P33</f>
        <v>1695.54</v>
      </c>
      <c r="Q32" s="322"/>
    </row>
    <row r="33" spans="1:17" ht="57" customHeight="1" thickBot="1">
      <c r="A33" s="220">
        <v>1</v>
      </c>
      <c r="B33" s="102" t="s">
        <v>16</v>
      </c>
      <c r="C33" s="221">
        <v>8750</v>
      </c>
      <c r="D33" s="222"/>
      <c r="E33" s="223">
        <v>1078.6</v>
      </c>
      <c r="F33" s="223">
        <v>7671.4</v>
      </c>
      <c r="G33" s="224"/>
      <c r="H33" s="221">
        <v>2310.24</v>
      </c>
      <c r="I33" s="223"/>
      <c r="J33" s="223">
        <v>499.53</v>
      </c>
      <c r="K33" s="223">
        <v>1810.71</v>
      </c>
      <c r="L33" s="94"/>
      <c r="M33" s="221">
        <v>2162.35</v>
      </c>
      <c r="N33" s="223"/>
      <c r="O33" s="223">
        <v>466.81</v>
      </c>
      <c r="P33" s="223">
        <v>1695.54</v>
      </c>
      <c r="Q33" s="86"/>
    </row>
    <row r="34" spans="1:17" ht="105" customHeight="1" thickBot="1">
      <c r="A34" s="96">
        <v>4</v>
      </c>
      <c r="B34" s="193" t="s">
        <v>181</v>
      </c>
      <c r="C34" s="35">
        <f>C35+C36+C37+C38+C39+C40+C41+C42</f>
        <v>35805.99999999999</v>
      </c>
      <c r="D34" s="34"/>
      <c r="E34" s="34"/>
      <c r="F34" s="34">
        <f>F35+F36+F37+F38+F39+F40+F41+F42</f>
        <v>26806</v>
      </c>
      <c r="G34" s="34">
        <f>G35+G36+G37+G38+G39+G40+G41+G42</f>
        <v>9000</v>
      </c>
      <c r="H34" s="35">
        <f>H35+H36+H37+H38+H39+H40+H41+H42</f>
        <v>816.13</v>
      </c>
      <c r="I34" s="34"/>
      <c r="J34" s="192"/>
      <c r="K34" s="34">
        <f>K35+K36+K37+K38+K39+K40+K41+K42</f>
        <v>816.13</v>
      </c>
      <c r="L34" s="36">
        <f>L35+L36+L37+L38+L39+L40+L41+L42</f>
        <v>0</v>
      </c>
      <c r="M34" s="35">
        <f>M35+M36+M37+M38+M39+M40+M41+M42</f>
        <v>750.65</v>
      </c>
      <c r="N34" s="34"/>
      <c r="O34" s="192"/>
      <c r="P34" s="34">
        <f>P35+P36+P37+P38+P39+P40+P41+P42</f>
        <v>750.65</v>
      </c>
      <c r="Q34" s="36">
        <f>Q35+Q36+Q37+Q38+Q39+Q40+Q41+Q42</f>
        <v>0</v>
      </c>
    </row>
    <row r="35" spans="1:17" ht="51" customHeight="1">
      <c r="A35" s="233">
        <v>1</v>
      </c>
      <c r="B35" s="194" t="s">
        <v>21</v>
      </c>
      <c r="C35" s="273">
        <v>14846.8</v>
      </c>
      <c r="D35" s="100"/>
      <c r="E35" s="100"/>
      <c r="F35" s="100">
        <v>13052</v>
      </c>
      <c r="G35" s="100">
        <v>1794.8</v>
      </c>
      <c r="H35" s="90">
        <v>816.13</v>
      </c>
      <c r="I35" s="87"/>
      <c r="J35" s="87"/>
      <c r="K35" s="87">
        <v>816.13</v>
      </c>
      <c r="L35" s="320">
        <v>0</v>
      </c>
      <c r="M35" s="90">
        <v>750.65</v>
      </c>
      <c r="N35" s="87"/>
      <c r="O35" s="87"/>
      <c r="P35" s="87">
        <v>750.65</v>
      </c>
      <c r="Q35" s="320">
        <v>0</v>
      </c>
    </row>
    <row r="36" spans="1:17" ht="51" customHeight="1">
      <c r="A36" s="144">
        <v>2</v>
      </c>
      <c r="B36" s="168" t="s">
        <v>131</v>
      </c>
      <c r="C36" s="263">
        <v>5793.9</v>
      </c>
      <c r="D36" s="59"/>
      <c r="E36" s="59"/>
      <c r="F36" s="59">
        <v>1004.9</v>
      </c>
      <c r="G36" s="59">
        <v>4789</v>
      </c>
      <c r="H36" s="62">
        <v>0</v>
      </c>
      <c r="I36" s="59"/>
      <c r="J36" s="59"/>
      <c r="K36" s="59">
        <v>0</v>
      </c>
      <c r="L36" s="318">
        <v>0</v>
      </c>
      <c r="M36" s="62">
        <v>0</v>
      </c>
      <c r="N36" s="59"/>
      <c r="O36" s="59"/>
      <c r="P36" s="59">
        <v>0</v>
      </c>
      <c r="Q36" s="318">
        <v>0</v>
      </c>
    </row>
    <row r="37" spans="1:17" ht="84" customHeight="1">
      <c r="A37" s="144">
        <v>3</v>
      </c>
      <c r="B37" s="168" t="s">
        <v>132</v>
      </c>
      <c r="C37" s="263">
        <v>6826.2</v>
      </c>
      <c r="D37" s="59"/>
      <c r="E37" s="59"/>
      <c r="F37" s="59">
        <v>4410</v>
      </c>
      <c r="G37" s="59">
        <v>2416.2</v>
      </c>
      <c r="H37" s="62">
        <v>0</v>
      </c>
      <c r="I37" s="59"/>
      <c r="J37" s="59"/>
      <c r="K37" s="59">
        <v>0</v>
      </c>
      <c r="L37" s="318">
        <v>0</v>
      </c>
      <c r="M37" s="62">
        <v>0</v>
      </c>
      <c r="N37" s="59"/>
      <c r="O37" s="59"/>
      <c r="P37" s="59">
        <v>0</v>
      </c>
      <c r="Q37" s="318">
        <v>0</v>
      </c>
    </row>
    <row r="38" spans="1:17" ht="60.75" customHeight="1">
      <c r="A38" s="144">
        <v>4</v>
      </c>
      <c r="B38" s="168" t="s">
        <v>133</v>
      </c>
      <c r="C38" s="263">
        <v>4988.5</v>
      </c>
      <c r="D38" s="59"/>
      <c r="E38" s="59"/>
      <c r="F38" s="59">
        <v>4988.5</v>
      </c>
      <c r="G38" s="89"/>
      <c r="H38" s="62">
        <v>0</v>
      </c>
      <c r="I38" s="59"/>
      <c r="J38" s="59"/>
      <c r="K38" s="59">
        <v>0</v>
      </c>
      <c r="L38" s="318">
        <v>0</v>
      </c>
      <c r="M38" s="62">
        <v>0</v>
      </c>
      <c r="N38" s="59"/>
      <c r="O38" s="59"/>
      <c r="P38" s="59">
        <v>0</v>
      </c>
      <c r="Q38" s="318">
        <v>0</v>
      </c>
    </row>
    <row r="39" spans="1:17" ht="40.5" customHeight="1">
      <c r="A39" s="144">
        <v>5</v>
      </c>
      <c r="B39" s="168" t="s">
        <v>134</v>
      </c>
      <c r="C39" s="263">
        <v>10.5</v>
      </c>
      <c r="D39" s="59"/>
      <c r="E39" s="59"/>
      <c r="F39" s="59">
        <v>10.5</v>
      </c>
      <c r="G39" s="89"/>
      <c r="H39" s="62">
        <v>0</v>
      </c>
      <c r="I39" s="59"/>
      <c r="J39" s="59"/>
      <c r="K39" s="59">
        <v>0</v>
      </c>
      <c r="L39" s="318">
        <v>0</v>
      </c>
      <c r="M39" s="62">
        <v>0</v>
      </c>
      <c r="N39" s="59"/>
      <c r="O39" s="59"/>
      <c r="P39" s="59">
        <v>0</v>
      </c>
      <c r="Q39" s="318">
        <v>0</v>
      </c>
    </row>
    <row r="40" spans="1:17" ht="50.25" customHeight="1" thickBot="1">
      <c r="A40" s="353">
        <v>6</v>
      </c>
      <c r="B40" s="217" t="s">
        <v>135</v>
      </c>
      <c r="C40" s="332">
        <v>559</v>
      </c>
      <c r="D40" s="333"/>
      <c r="E40" s="333"/>
      <c r="F40" s="333">
        <v>559</v>
      </c>
      <c r="G40" s="215"/>
      <c r="H40" s="332">
        <v>0</v>
      </c>
      <c r="I40" s="333"/>
      <c r="J40" s="333"/>
      <c r="K40" s="333">
        <v>0</v>
      </c>
      <c r="L40" s="322">
        <v>0</v>
      </c>
      <c r="M40" s="332">
        <v>0</v>
      </c>
      <c r="N40" s="333"/>
      <c r="O40" s="333"/>
      <c r="P40" s="333">
        <v>0</v>
      </c>
      <c r="Q40" s="322">
        <v>0</v>
      </c>
    </row>
    <row r="41" spans="1:17" ht="60.75" customHeight="1">
      <c r="A41" s="352">
        <v>7</v>
      </c>
      <c r="B41" s="260" t="s">
        <v>136</v>
      </c>
      <c r="C41" s="229">
        <v>2701.1</v>
      </c>
      <c r="D41" s="218"/>
      <c r="E41" s="218"/>
      <c r="F41" s="218">
        <v>2701.1</v>
      </c>
      <c r="G41" s="186"/>
      <c r="H41" s="229">
        <v>0</v>
      </c>
      <c r="I41" s="218"/>
      <c r="J41" s="218"/>
      <c r="K41" s="218">
        <v>0</v>
      </c>
      <c r="L41" s="321">
        <v>0</v>
      </c>
      <c r="M41" s="229">
        <v>0</v>
      </c>
      <c r="N41" s="218"/>
      <c r="O41" s="218"/>
      <c r="P41" s="218">
        <v>0</v>
      </c>
      <c r="Q41" s="321">
        <v>0</v>
      </c>
    </row>
    <row r="42" spans="1:17" ht="25.5" customHeight="1" thickBot="1">
      <c r="A42" s="234">
        <v>8</v>
      </c>
      <c r="B42" s="195" t="s">
        <v>137</v>
      </c>
      <c r="C42" s="196">
        <v>80</v>
      </c>
      <c r="D42" s="197"/>
      <c r="E42" s="197"/>
      <c r="F42" s="197">
        <v>80</v>
      </c>
      <c r="G42" s="21"/>
      <c r="H42" s="196">
        <v>0</v>
      </c>
      <c r="I42" s="197"/>
      <c r="J42" s="197"/>
      <c r="K42" s="197">
        <v>0</v>
      </c>
      <c r="L42" s="322">
        <v>0</v>
      </c>
      <c r="M42" s="196">
        <v>0</v>
      </c>
      <c r="N42" s="197"/>
      <c r="O42" s="197"/>
      <c r="P42" s="197">
        <v>0</v>
      </c>
      <c r="Q42" s="322">
        <v>0</v>
      </c>
    </row>
    <row r="43" spans="1:17" ht="51.75" customHeight="1" thickBot="1">
      <c r="A43" s="96">
        <v>5</v>
      </c>
      <c r="B43" s="103" t="s">
        <v>182</v>
      </c>
      <c r="C43" s="35">
        <f>C44+C45+C46+C47+C48+C49+C50+C51+C52+C53+C54+C55+C56</f>
        <v>15000</v>
      </c>
      <c r="D43" s="34"/>
      <c r="E43" s="34"/>
      <c r="F43" s="34">
        <f>F44+F45+F46+F47+F48+F49+F50+F51+F52+F53+F54+F55+F56</f>
        <v>15000</v>
      </c>
      <c r="G43" s="94"/>
      <c r="H43" s="35">
        <f aca="true" t="shared" si="0" ref="H43:P43">H44+H45+H46+H47+H48+H49+H50+H51+H52+H53+H54+H55+H56</f>
        <v>5722.42</v>
      </c>
      <c r="I43" s="34"/>
      <c r="J43" s="34"/>
      <c r="K43" s="34">
        <f t="shared" si="0"/>
        <v>5722.42</v>
      </c>
      <c r="L43" s="36"/>
      <c r="M43" s="33">
        <f t="shared" si="0"/>
        <v>5552.9400000000005</v>
      </c>
      <c r="N43" s="34"/>
      <c r="O43" s="34"/>
      <c r="P43" s="34">
        <f t="shared" si="0"/>
        <v>5552.9400000000005</v>
      </c>
      <c r="Q43" s="94"/>
    </row>
    <row r="44" spans="1:17" ht="39" customHeight="1">
      <c r="A44" s="233">
        <v>1</v>
      </c>
      <c r="B44" s="169" t="s">
        <v>17</v>
      </c>
      <c r="C44" s="251">
        <v>1000</v>
      </c>
      <c r="D44" s="100"/>
      <c r="E44" s="100"/>
      <c r="F44" s="252">
        <v>1000</v>
      </c>
      <c r="G44" s="88"/>
      <c r="H44" s="99">
        <v>401.5</v>
      </c>
      <c r="I44" s="100"/>
      <c r="J44" s="100"/>
      <c r="K44" s="100">
        <v>401.5</v>
      </c>
      <c r="L44" s="320"/>
      <c r="M44" s="99">
        <v>343</v>
      </c>
      <c r="N44" s="100"/>
      <c r="O44" s="100"/>
      <c r="P44" s="100">
        <v>343</v>
      </c>
      <c r="Q44" s="88"/>
    </row>
    <row r="45" spans="1:17" ht="86.25" customHeight="1">
      <c r="A45" s="144">
        <v>2</v>
      </c>
      <c r="B45" s="170" t="s">
        <v>18</v>
      </c>
      <c r="C45" s="253">
        <v>1400</v>
      </c>
      <c r="D45" s="59"/>
      <c r="E45" s="59"/>
      <c r="F45" s="254">
        <v>1400</v>
      </c>
      <c r="G45" s="89"/>
      <c r="H45" s="62">
        <v>895.24</v>
      </c>
      <c r="I45" s="59"/>
      <c r="J45" s="59"/>
      <c r="K45" s="59">
        <v>895.24</v>
      </c>
      <c r="L45" s="318"/>
      <c r="M45" s="62">
        <v>895.11</v>
      </c>
      <c r="N45" s="59"/>
      <c r="O45" s="59"/>
      <c r="P45" s="59">
        <v>895.11</v>
      </c>
      <c r="Q45" s="89"/>
    </row>
    <row r="46" spans="1:17" ht="26.25" customHeight="1">
      <c r="A46" s="144">
        <v>3</v>
      </c>
      <c r="B46" s="171" t="s">
        <v>78</v>
      </c>
      <c r="C46" s="253">
        <v>1065.18</v>
      </c>
      <c r="D46" s="59"/>
      <c r="E46" s="59"/>
      <c r="F46" s="254">
        <v>1065.18</v>
      </c>
      <c r="G46" s="89"/>
      <c r="H46" s="62">
        <v>523.93</v>
      </c>
      <c r="I46" s="59"/>
      <c r="J46" s="59"/>
      <c r="K46" s="59">
        <v>523.93</v>
      </c>
      <c r="L46" s="318"/>
      <c r="M46" s="62">
        <v>523.93</v>
      </c>
      <c r="N46" s="59"/>
      <c r="O46" s="59"/>
      <c r="P46" s="59">
        <v>523.93</v>
      </c>
      <c r="Q46" s="89"/>
    </row>
    <row r="47" spans="1:17" ht="28.5" customHeight="1">
      <c r="A47" s="144">
        <v>4</v>
      </c>
      <c r="B47" s="172" t="s">
        <v>79</v>
      </c>
      <c r="C47" s="253">
        <v>21.65</v>
      </c>
      <c r="D47" s="59"/>
      <c r="E47" s="59"/>
      <c r="F47" s="254">
        <v>21.65</v>
      </c>
      <c r="G47" s="89"/>
      <c r="H47" s="253">
        <v>21.65</v>
      </c>
      <c r="I47" s="59"/>
      <c r="J47" s="59"/>
      <c r="K47" s="254">
        <v>21.65</v>
      </c>
      <c r="L47" s="318"/>
      <c r="M47" s="253">
        <v>21.65</v>
      </c>
      <c r="N47" s="59"/>
      <c r="O47" s="59"/>
      <c r="P47" s="254">
        <v>21.65</v>
      </c>
      <c r="Q47" s="89"/>
    </row>
    <row r="48" spans="1:17" ht="46.5" customHeight="1">
      <c r="A48" s="144">
        <v>5</v>
      </c>
      <c r="B48" s="172" t="s">
        <v>83</v>
      </c>
      <c r="C48" s="253">
        <v>2756.25</v>
      </c>
      <c r="D48" s="59"/>
      <c r="E48" s="59"/>
      <c r="F48" s="254">
        <v>2756.25</v>
      </c>
      <c r="G48" s="89"/>
      <c r="H48" s="62">
        <v>966.31</v>
      </c>
      <c r="I48" s="59"/>
      <c r="J48" s="59"/>
      <c r="K48" s="59">
        <v>966.31</v>
      </c>
      <c r="L48" s="318"/>
      <c r="M48" s="62">
        <v>879.46</v>
      </c>
      <c r="N48" s="59"/>
      <c r="O48" s="59"/>
      <c r="P48" s="59">
        <v>879.46</v>
      </c>
      <c r="Q48" s="89"/>
    </row>
    <row r="49" spans="1:17" ht="48.75" customHeight="1">
      <c r="A49" s="144">
        <v>6</v>
      </c>
      <c r="B49" s="172" t="s">
        <v>80</v>
      </c>
      <c r="C49" s="253">
        <v>144</v>
      </c>
      <c r="D49" s="59"/>
      <c r="E49" s="59"/>
      <c r="F49" s="254">
        <v>144</v>
      </c>
      <c r="G49" s="89"/>
      <c r="H49" s="62">
        <v>72</v>
      </c>
      <c r="I49" s="59"/>
      <c r="J49" s="59"/>
      <c r="K49" s="59">
        <v>72</v>
      </c>
      <c r="L49" s="318"/>
      <c r="M49" s="62">
        <v>48</v>
      </c>
      <c r="N49" s="59"/>
      <c r="O49" s="59"/>
      <c r="P49" s="59">
        <v>48</v>
      </c>
      <c r="Q49" s="89"/>
    </row>
    <row r="50" spans="1:17" ht="49.5" customHeight="1" thickBot="1">
      <c r="A50" s="353">
        <v>7</v>
      </c>
      <c r="B50" s="356" t="s">
        <v>81</v>
      </c>
      <c r="C50" s="357">
        <v>720</v>
      </c>
      <c r="D50" s="333"/>
      <c r="E50" s="333"/>
      <c r="F50" s="358">
        <v>720</v>
      </c>
      <c r="G50" s="215"/>
      <c r="H50" s="332">
        <v>331.8</v>
      </c>
      <c r="I50" s="333"/>
      <c r="J50" s="333"/>
      <c r="K50" s="333">
        <v>331.8</v>
      </c>
      <c r="L50" s="322"/>
      <c r="M50" s="332">
        <v>331.8</v>
      </c>
      <c r="N50" s="333"/>
      <c r="O50" s="333"/>
      <c r="P50" s="333">
        <v>331.8</v>
      </c>
      <c r="Q50" s="215"/>
    </row>
    <row r="51" spans="1:17" ht="74.25" customHeight="1">
      <c r="A51" s="95">
        <v>8</v>
      </c>
      <c r="B51" s="171" t="s">
        <v>23</v>
      </c>
      <c r="C51" s="354">
        <v>2605.5</v>
      </c>
      <c r="D51" s="218"/>
      <c r="E51" s="218"/>
      <c r="F51" s="355">
        <v>2605.5</v>
      </c>
      <c r="G51" s="186"/>
      <c r="H51" s="229">
        <v>0</v>
      </c>
      <c r="I51" s="218"/>
      <c r="J51" s="218"/>
      <c r="K51" s="218">
        <v>0</v>
      </c>
      <c r="L51" s="321"/>
      <c r="M51" s="229">
        <v>0</v>
      </c>
      <c r="N51" s="218"/>
      <c r="O51" s="218"/>
      <c r="P51" s="218">
        <v>0</v>
      </c>
      <c r="Q51" s="186"/>
    </row>
    <row r="52" spans="1:17" ht="85.5" customHeight="1">
      <c r="A52" s="104">
        <v>9</v>
      </c>
      <c r="B52" s="172" t="s">
        <v>19</v>
      </c>
      <c r="C52" s="253">
        <v>3824.92</v>
      </c>
      <c r="D52" s="59"/>
      <c r="E52" s="59"/>
      <c r="F52" s="254">
        <v>3824.92</v>
      </c>
      <c r="G52" s="89"/>
      <c r="H52" s="62">
        <v>2011.2</v>
      </c>
      <c r="I52" s="59"/>
      <c r="J52" s="59"/>
      <c r="K52" s="59">
        <v>2011.2</v>
      </c>
      <c r="L52" s="318"/>
      <c r="M52" s="62">
        <v>2011.2</v>
      </c>
      <c r="N52" s="59"/>
      <c r="O52" s="59"/>
      <c r="P52" s="59">
        <v>2011.2</v>
      </c>
      <c r="Q52" s="89"/>
    </row>
    <row r="53" spans="1:17" ht="25.5" customHeight="1">
      <c r="A53" s="104">
        <v>10</v>
      </c>
      <c r="B53" s="172" t="s">
        <v>65</v>
      </c>
      <c r="C53" s="253">
        <v>1072.5</v>
      </c>
      <c r="D53" s="59"/>
      <c r="E53" s="59"/>
      <c r="F53" s="254">
        <v>1072.5</v>
      </c>
      <c r="G53" s="89"/>
      <c r="H53" s="62">
        <v>432.51</v>
      </c>
      <c r="I53" s="59"/>
      <c r="J53" s="59"/>
      <c r="K53" s="59">
        <v>432.51</v>
      </c>
      <c r="L53" s="318"/>
      <c r="M53" s="62">
        <v>432.51</v>
      </c>
      <c r="N53" s="59"/>
      <c r="O53" s="59"/>
      <c r="P53" s="59">
        <v>432.51</v>
      </c>
      <c r="Q53" s="89"/>
    </row>
    <row r="54" spans="1:17" ht="16.5" customHeight="1">
      <c r="A54" s="104">
        <v>11</v>
      </c>
      <c r="B54" s="172" t="s">
        <v>82</v>
      </c>
      <c r="C54" s="253">
        <v>90</v>
      </c>
      <c r="D54" s="59"/>
      <c r="E54" s="59"/>
      <c r="F54" s="254">
        <v>90</v>
      </c>
      <c r="G54" s="89"/>
      <c r="H54" s="62">
        <v>64.78</v>
      </c>
      <c r="I54" s="59"/>
      <c r="J54" s="59"/>
      <c r="K54" s="59">
        <v>64.78</v>
      </c>
      <c r="L54" s="318"/>
      <c r="M54" s="62">
        <v>64.78</v>
      </c>
      <c r="N54" s="59"/>
      <c r="O54" s="59"/>
      <c r="P54" s="59">
        <v>64.78</v>
      </c>
      <c r="Q54" s="89"/>
    </row>
    <row r="55" spans="1:17" ht="50.25" customHeight="1">
      <c r="A55" s="104">
        <v>12</v>
      </c>
      <c r="B55" s="172" t="s">
        <v>118</v>
      </c>
      <c r="C55" s="253">
        <v>250</v>
      </c>
      <c r="D55" s="59"/>
      <c r="E55" s="59"/>
      <c r="F55" s="254">
        <v>250</v>
      </c>
      <c r="G55" s="89"/>
      <c r="H55" s="62">
        <v>1.5</v>
      </c>
      <c r="I55" s="59"/>
      <c r="J55" s="59"/>
      <c r="K55" s="59">
        <v>1.5</v>
      </c>
      <c r="L55" s="318"/>
      <c r="M55" s="62">
        <v>1.5</v>
      </c>
      <c r="N55" s="59"/>
      <c r="O55" s="59"/>
      <c r="P55" s="59">
        <v>1.5</v>
      </c>
      <c r="Q55" s="89"/>
    </row>
    <row r="56" spans="1:17" ht="60" customHeight="1" thickBot="1">
      <c r="A56" s="79">
        <v>13</v>
      </c>
      <c r="B56" s="219" t="s">
        <v>20</v>
      </c>
      <c r="C56" s="255">
        <v>50</v>
      </c>
      <c r="D56" s="106"/>
      <c r="E56" s="106"/>
      <c r="F56" s="256">
        <v>50</v>
      </c>
      <c r="G56" s="21"/>
      <c r="H56" s="196">
        <v>0</v>
      </c>
      <c r="I56" s="197"/>
      <c r="J56" s="197"/>
      <c r="K56" s="197">
        <v>0</v>
      </c>
      <c r="L56" s="319"/>
      <c r="M56" s="196">
        <v>0</v>
      </c>
      <c r="N56" s="197"/>
      <c r="O56" s="197"/>
      <c r="P56" s="197">
        <v>0</v>
      </c>
      <c r="Q56" s="21"/>
    </row>
    <row r="57" spans="1:17" ht="104.25" customHeight="1" thickBot="1">
      <c r="A57" s="247" t="s">
        <v>67</v>
      </c>
      <c r="B57" s="81" t="s">
        <v>198</v>
      </c>
      <c r="C57" s="65">
        <f>C58+C65+C70+C72</f>
        <v>16865</v>
      </c>
      <c r="D57" s="65"/>
      <c r="E57" s="65">
        <f>E58+E65+E70+E72</f>
        <v>1080</v>
      </c>
      <c r="F57" s="65">
        <f>F58+F65+F70+F72</f>
        <v>785</v>
      </c>
      <c r="G57" s="71">
        <f>G58+G65+G70+G72</f>
        <v>15000</v>
      </c>
      <c r="H57" s="64">
        <f aca="true" t="shared" si="1" ref="H57:Q57">H58+H65+H70+H72</f>
        <v>10.71</v>
      </c>
      <c r="I57" s="65"/>
      <c r="J57" s="65">
        <f t="shared" si="1"/>
        <v>0</v>
      </c>
      <c r="K57" s="65">
        <f t="shared" si="1"/>
        <v>10.71</v>
      </c>
      <c r="L57" s="71">
        <f t="shared" si="1"/>
        <v>0</v>
      </c>
      <c r="M57" s="64">
        <f t="shared" si="1"/>
        <v>10.71</v>
      </c>
      <c r="N57" s="65"/>
      <c r="O57" s="65">
        <f t="shared" si="1"/>
        <v>0</v>
      </c>
      <c r="P57" s="65">
        <f t="shared" si="1"/>
        <v>10.71</v>
      </c>
      <c r="Q57" s="71">
        <f t="shared" si="1"/>
        <v>0</v>
      </c>
    </row>
    <row r="58" spans="1:17" ht="39.75" customHeight="1" thickBot="1">
      <c r="A58" s="359" t="s">
        <v>68</v>
      </c>
      <c r="B58" s="360" t="s">
        <v>130</v>
      </c>
      <c r="C58" s="361">
        <f>C59+C60+C61+C62+C63+C64</f>
        <v>16410</v>
      </c>
      <c r="D58" s="362"/>
      <c r="E58" s="363">
        <f>E59+E60+E61+E62+E63+E64</f>
        <v>1080</v>
      </c>
      <c r="F58" s="363">
        <f>F59+F60+F61+F62+F63+F64</f>
        <v>330</v>
      </c>
      <c r="G58" s="364">
        <f>G59+G60+G61+G62+G63+G64</f>
        <v>15000</v>
      </c>
      <c r="H58" s="361">
        <f>H59+H60+H61+H62+H63+H64</f>
        <v>0</v>
      </c>
      <c r="I58" s="362"/>
      <c r="J58" s="363">
        <f>J59+J60+J61+J62+J63+J64</f>
        <v>0</v>
      </c>
      <c r="K58" s="363">
        <f>K59+K60+K61+K62+K63+K64</f>
        <v>0</v>
      </c>
      <c r="L58" s="364">
        <f>L59+L60+L61+L62+L63+L64</f>
        <v>0</v>
      </c>
      <c r="M58" s="361">
        <f>M59+M60+M61+M62+M63+M64</f>
        <v>0</v>
      </c>
      <c r="N58" s="362"/>
      <c r="O58" s="363">
        <f>O59+O60+O61+O62+O63+O64</f>
        <v>0</v>
      </c>
      <c r="P58" s="363">
        <f>P59+P60+P61+P62+P63+P64</f>
        <v>0</v>
      </c>
      <c r="Q58" s="364">
        <f>Q59+Q60+Q61+Q62+Q63+Q64</f>
        <v>0</v>
      </c>
    </row>
    <row r="59" spans="1:17" ht="87.75" customHeight="1">
      <c r="A59" s="57" t="s">
        <v>69</v>
      </c>
      <c r="B59" s="265" t="s">
        <v>93</v>
      </c>
      <c r="C59" s="60">
        <v>300</v>
      </c>
      <c r="D59" s="30"/>
      <c r="E59" s="30">
        <v>240</v>
      </c>
      <c r="F59" s="30">
        <v>60</v>
      </c>
      <c r="G59" s="22"/>
      <c r="H59" s="60">
        <v>0</v>
      </c>
      <c r="I59" s="30"/>
      <c r="J59" s="30">
        <v>0</v>
      </c>
      <c r="K59" s="30">
        <v>0</v>
      </c>
      <c r="L59" s="22"/>
      <c r="M59" s="60">
        <v>0</v>
      </c>
      <c r="N59" s="30"/>
      <c r="O59" s="30">
        <v>0</v>
      </c>
      <c r="P59" s="30">
        <v>0</v>
      </c>
      <c r="Q59" s="22"/>
    </row>
    <row r="60" spans="1:17" ht="75" customHeight="1">
      <c r="A60" s="23" t="s">
        <v>70</v>
      </c>
      <c r="B60" s="24" t="s">
        <v>94</v>
      </c>
      <c r="C60" s="8">
        <v>300</v>
      </c>
      <c r="D60" s="9"/>
      <c r="E60" s="9">
        <v>240</v>
      </c>
      <c r="F60" s="9">
        <v>60</v>
      </c>
      <c r="G60" s="3"/>
      <c r="H60" s="8">
        <v>0</v>
      </c>
      <c r="I60" s="9"/>
      <c r="J60" s="9">
        <v>0</v>
      </c>
      <c r="K60" s="9">
        <v>0</v>
      </c>
      <c r="L60" s="3"/>
      <c r="M60" s="8">
        <v>0</v>
      </c>
      <c r="N60" s="9"/>
      <c r="O60" s="9">
        <v>0</v>
      </c>
      <c r="P60" s="9">
        <v>0</v>
      </c>
      <c r="Q60" s="3"/>
    </row>
    <row r="61" spans="1:17" ht="75" customHeight="1">
      <c r="A61" s="37" t="s">
        <v>27</v>
      </c>
      <c r="B61" s="24" t="s">
        <v>95</v>
      </c>
      <c r="C61" s="42">
        <v>60</v>
      </c>
      <c r="D61" s="43"/>
      <c r="E61" s="43"/>
      <c r="F61" s="43">
        <v>60</v>
      </c>
      <c r="G61" s="3"/>
      <c r="H61" s="42">
        <v>0</v>
      </c>
      <c r="I61" s="43"/>
      <c r="J61" s="43"/>
      <c r="K61" s="43">
        <v>0</v>
      </c>
      <c r="L61" s="3"/>
      <c r="M61" s="42">
        <v>0</v>
      </c>
      <c r="N61" s="43"/>
      <c r="O61" s="43"/>
      <c r="P61" s="43">
        <v>0</v>
      </c>
      <c r="Q61" s="29"/>
    </row>
    <row r="62" spans="1:17" ht="63.75" customHeight="1">
      <c r="A62" s="37" t="s">
        <v>42</v>
      </c>
      <c r="B62" s="24" t="s">
        <v>96</v>
      </c>
      <c r="C62" s="8">
        <v>500</v>
      </c>
      <c r="D62" s="9"/>
      <c r="E62" s="9">
        <v>400</v>
      </c>
      <c r="F62" s="9">
        <v>100</v>
      </c>
      <c r="G62" s="3"/>
      <c r="H62" s="8">
        <v>0</v>
      </c>
      <c r="I62" s="9"/>
      <c r="J62" s="9">
        <v>0</v>
      </c>
      <c r="K62" s="9">
        <v>0</v>
      </c>
      <c r="L62" s="3"/>
      <c r="M62" s="8">
        <v>0</v>
      </c>
      <c r="N62" s="9"/>
      <c r="O62" s="9">
        <v>0</v>
      </c>
      <c r="P62" s="9">
        <v>0</v>
      </c>
      <c r="Q62" s="3"/>
    </row>
    <row r="63" spans="1:17" ht="98.25" customHeight="1">
      <c r="A63" s="38" t="s">
        <v>97</v>
      </c>
      <c r="B63" s="365" t="s">
        <v>86</v>
      </c>
      <c r="C63" s="82">
        <v>15000</v>
      </c>
      <c r="D63" s="80"/>
      <c r="E63" s="80"/>
      <c r="F63" s="80"/>
      <c r="G63" s="39">
        <v>15000</v>
      </c>
      <c r="H63" s="82">
        <v>0</v>
      </c>
      <c r="I63" s="80"/>
      <c r="J63" s="80"/>
      <c r="K63" s="80"/>
      <c r="L63" s="39">
        <v>0</v>
      </c>
      <c r="M63" s="82">
        <v>0</v>
      </c>
      <c r="N63" s="80"/>
      <c r="O63" s="80"/>
      <c r="P63" s="80"/>
      <c r="Q63" s="39">
        <v>0</v>
      </c>
    </row>
    <row r="64" spans="1:17" ht="73.5" customHeight="1" thickBot="1">
      <c r="A64" s="25" t="s">
        <v>98</v>
      </c>
      <c r="B64" s="180" t="s">
        <v>99</v>
      </c>
      <c r="C64" s="203">
        <v>250</v>
      </c>
      <c r="D64" s="12"/>
      <c r="E64" s="12">
        <v>200</v>
      </c>
      <c r="F64" s="12">
        <v>50</v>
      </c>
      <c r="G64" s="4"/>
      <c r="H64" s="11">
        <v>0</v>
      </c>
      <c r="I64" s="12"/>
      <c r="J64" s="12">
        <v>0</v>
      </c>
      <c r="K64" s="12">
        <v>0</v>
      </c>
      <c r="L64" s="4"/>
      <c r="M64" s="11">
        <v>0</v>
      </c>
      <c r="N64" s="12"/>
      <c r="O64" s="12">
        <v>0</v>
      </c>
      <c r="P64" s="12">
        <v>0</v>
      </c>
      <c r="Q64" s="4"/>
    </row>
    <row r="65" spans="1:17" ht="40.5" customHeight="1">
      <c r="A65" s="57" t="s">
        <v>26</v>
      </c>
      <c r="B65" s="368" t="s">
        <v>24</v>
      </c>
      <c r="C65" s="69">
        <f>C66+C67+C68+C69</f>
        <v>235</v>
      </c>
      <c r="D65" s="271"/>
      <c r="E65" s="70"/>
      <c r="F65" s="70">
        <f>F66+F67+F68+F69</f>
        <v>235</v>
      </c>
      <c r="G65" s="22"/>
      <c r="H65" s="69">
        <f>H66+H67+H68+H69</f>
        <v>10.71</v>
      </c>
      <c r="I65" s="271"/>
      <c r="J65" s="70"/>
      <c r="K65" s="70">
        <f>K66+K67+K68+K69</f>
        <v>10.71</v>
      </c>
      <c r="L65" s="22"/>
      <c r="M65" s="69">
        <f>M66+M67+M68+M69</f>
        <v>10.71</v>
      </c>
      <c r="N65" s="271"/>
      <c r="O65" s="70"/>
      <c r="P65" s="70">
        <f>P66+P67+P68+P69</f>
        <v>10.71</v>
      </c>
      <c r="Q65" s="22"/>
    </row>
    <row r="66" spans="1:18" ht="61.5" customHeight="1">
      <c r="A66" s="37" t="s">
        <v>48</v>
      </c>
      <c r="B66" s="83" t="s">
        <v>87</v>
      </c>
      <c r="C66" s="10">
        <v>90</v>
      </c>
      <c r="D66" s="9"/>
      <c r="E66" s="9"/>
      <c r="F66" s="9">
        <v>90</v>
      </c>
      <c r="G66" s="3"/>
      <c r="H66" s="8">
        <v>0</v>
      </c>
      <c r="I66" s="9"/>
      <c r="J66" s="9"/>
      <c r="K66" s="9">
        <v>0</v>
      </c>
      <c r="L66" s="3"/>
      <c r="M66" s="8">
        <v>0</v>
      </c>
      <c r="N66" s="9"/>
      <c r="O66" s="9"/>
      <c r="P66" s="9">
        <v>0</v>
      </c>
      <c r="Q66" s="3"/>
      <c r="R66" s="58"/>
    </row>
    <row r="67" spans="1:17" ht="51.75" customHeight="1">
      <c r="A67" s="23" t="s">
        <v>28</v>
      </c>
      <c r="B67" s="24" t="s">
        <v>43</v>
      </c>
      <c r="C67" s="10">
        <v>70</v>
      </c>
      <c r="D67" s="9"/>
      <c r="E67" s="9"/>
      <c r="F67" s="9">
        <v>70</v>
      </c>
      <c r="G67" s="3"/>
      <c r="H67" s="8">
        <v>0</v>
      </c>
      <c r="I67" s="9"/>
      <c r="J67" s="9"/>
      <c r="K67" s="9">
        <v>0</v>
      </c>
      <c r="L67" s="3"/>
      <c r="M67" s="8">
        <v>0</v>
      </c>
      <c r="N67" s="9"/>
      <c r="O67" s="9"/>
      <c r="P67" s="9">
        <v>0</v>
      </c>
      <c r="Q67" s="3"/>
    </row>
    <row r="68" spans="1:17" ht="96.75" customHeight="1">
      <c r="A68" s="27" t="s">
        <v>29</v>
      </c>
      <c r="B68" s="24" t="s">
        <v>100</v>
      </c>
      <c r="C68" s="10">
        <v>55</v>
      </c>
      <c r="D68" s="9"/>
      <c r="E68" s="9"/>
      <c r="F68" s="9">
        <v>55</v>
      </c>
      <c r="G68" s="3"/>
      <c r="H68" s="8">
        <v>10.71</v>
      </c>
      <c r="I68" s="9"/>
      <c r="J68" s="9"/>
      <c r="K68" s="9">
        <v>10.71</v>
      </c>
      <c r="L68" s="3"/>
      <c r="M68" s="8">
        <v>10.71</v>
      </c>
      <c r="N68" s="9"/>
      <c r="O68" s="9"/>
      <c r="P68" s="9">
        <v>10.71</v>
      </c>
      <c r="Q68" s="3"/>
    </row>
    <row r="69" spans="1:17" ht="51.75" customHeight="1">
      <c r="A69" s="23" t="s">
        <v>59</v>
      </c>
      <c r="B69" s="83" t="s">
        <v>88</v>
      </c>
      <c r="C69" s="44">
        <v>20</v>
      </c>
      <c r="D69" s="43"/>
      <c r="E69" s="43"/>
      <c r="F69" s="43">
        <v>20</v>
      </c>
      <c r="G69" s="29"/>
      <c r="H69" s="42">
        <v>0</v>
      </c>
      <c r="I69" s="43"/>
      <c r="J69" s="43"/>
      <c r="K69" s="43">
        <v>0</v>
      </c>
      <c r="L69" s="29"/>
      <c r="M69" s="42">
        <v>0</v>
      </c>
      <c r="N69" s="43"/>
      <c r="O69" s="43"/>
      <c r="P69" s="43">
        <v>0</v>
      </c>
      <c r="Q69" s="29"/>
    </row>
    <row r="70" spans="1:17" ht="51" customHeight="1">
      <c r="A70" s="23" t="s">
        <v>64</v>
      </c>
      <c r="B70" s="56" t="s">
        <v>72</v>
      </c>
      <c r="C70" s="72">
        <f>C71</f>
        <v>200</v>
      </c>
      <c r="D70" s="68"/>
      <c r="E70" s="67"/>
      <c r="F70" s="68">
        <f>F71</f>
        <v>200</v>
      </c>
      <c r="G70" s="3"/>
      <c r="H70" s="72">
        <f>H71</f>
        <v>0</v>
      </c>
      <c r="I70" s="68"/>
      <c r="J70" s="67"/>
      <c r="K70" s="68">
        <f>K71</f>
        <v>0</v>
      </c>
      <c r="L70" s="3"/>
      <c r="M70" s="72">
        <f>M71</f>
        <v>0</v>
      </c>
      <c r="N70" s="68"/>
      <c r="O70" s="67"/>
      <c r="P70" s="68">
        <f>P71</f>
        <v>0</v>
      </c>
      <c r="Q70" s="3"/>
    </row>
    <row r="71" spans="1:17" ht="121.5" customHeight="1" thickBot="1">
      <c r="A71" s="74" t="s">
        <v>40</v>
      </c>
      <c r="B71" s="73" t="s">
        <v>101</v>
      </c>
      <c r="C71" s="49">
        <v>200</v>
      </c>
      <c r="D71" s="46"/>
      <c r="E71" s="46"/>
      <c r="F71" s="46">
        <v>200</v>
      </c>
      <c r="G71" s="47"/>
      <c r="H71" s="45">
        <v>0</v>
      </c>
      <c r="I71" s="46"/>
      <c r="J71" s="46"/>
      <c r="K71" s="46">
        <v>0</v>
      </c>
      <c r="L71" s="48"/>
      <c r="M71" s="45">
        <v>0</v>
      </c>
      <c r="N71" s="46"/>
      <c r="O71" s="46"/>
      <c r="P71" s="46">
        <v>0</v>
      </c>
      <c r="Q71" s="47"/>
    </row>
    <row r="72" spans="1:17" ht="74.25" customHeight="1">
      <c r="A72" s="66" t="s">
        <v>46</v>
      </c>
      <c r="B72" s="366" t="s">
        <v>22</v>
      </c>
      <c r="C72" s="367">
        <f>C73</f>
        <v>20</v>
      </c>
      <c r="D72" s="185"/>
      <c r="E72" s="185"/>
      <c r="F72" s="185">
        <f>F73</f>
        <v>20</v>
      </c>
      <c r="G72" s="29"/>
      <c r="H72" s="270">
        <f>H73</f>
        <v>0</v>
      </c>
      <c r="I72" s="70"/>
      <c r="J72" s="70"/>
      <c r="K72" s="70">
        <f>K73</f>
        <v>0</v>
      </c>
      <c r="L72" s="22"/>
      <c r="M72" s="367">
        <f>M73</f>
        <v>0</v>
      </c>
      <c r="N72" s="185"/>
      <c r="O72" s="185"/>
      <c r="P72" s="185">
        <f>P73</f>
        <v>0</v>
      </c>
      <c r="Q72" s="29"/>
    </row>
    <row r="73" spans="1:17" ht="120.75" customHeight="1" thickBot="1">
      <c r="A73" s="74" t="s">
        <v>41</v>
      </c>
      <c r="B73" s="73" t="s">
        <v>102</v>
      </c>
      <c r="C73" s="49">
        <v>20</v>
      </c>
      <c r="D73" s="46"/>
      <c r="E73" s="46"/>
      <c r="F73" s="46">
        <v>20</v>
      </c>
      <c r="G73" s="47"/>
      <c r="H73" s="45">
        <v>0</v>
      </c>
      <c r="I73" s="46"/>
      <c r="J73" s="46"/>
      <c r="K73" s="46">
        <v>0</v>
      </c>
      <c r="L73" s="47"/>
      <c r="M73" s="49">
        <v>0</v>
      </c>
      <c r="N73" s="46"/>
      <c r="O73" s="46"/>
      <c r="P73" s="46">
        <v>0</v>
      </c>
      <c r="Q73" s="47"/>
    </row>
    <row r="74" spans="1:17" ht="78.75" customHeight="1" thickBot="1">
      <c r="A74" s="250">
        <v>7</v>
      </c>
      <c r="B74" s="103" t="s">
        <v>199</v>
      </c>
      <c r="C74" s="40">
        <f>C75+C77+C79</f>
        <v>14344</v>
      </c>
      <c r="D74" s="50"/>
      <c r="E74" s="184"/>
      <c r="F74" s="41">
        <f>F75+F77+F79</f>
        <v>14344</v>
      </c>
      <c r="G74" s="107"/>
      <c r="H74" s="404">
        <f>H75+H77</f>
        <v>32477.734</v>
      </c>
      <c r="I74" s="405">
        <f>I75+I77+I79</f>
        <v>2128.896</v>
      </c>
      <c r="J74" s="405">
        <f>J75+J77+J79</f>
        <v>6849.216</v>
      </c>
      <c r="K74" s="405">
        <f>K75+K77+K79</f>
        <v>6465.888</v>
      </c>
      <c r="L74" s="406">
        <f>L75+L77</f>
        <v>17033.734</v>
      </c>
      <c r="M74" s="404">
        <f>M75+M77</f>
        <v>0</v>
      </c>
      <c r="N74" s="405">
        <f>N75+N77+N79</f>
        <v>0</v>
      </c>
      <c r="O74" s="405">
        <f>O75+O77+O79</f>
        <v>0</v>
      </c>
      <c r="P74" s="405">
        <f>P75+P77+P79</f>
        <v>0</v>
      </c>
      <c r="Q74" s="406">
        <f>Q75+Q77</f>
        <v>0</v>
      </c>
    </row>
    <row r="75" spans="1:17" ht="61.5" customHeight="1">
      <c r="A75" s="369" t="s">
        <v>174</v>
      </c>
      <c r="B75" s="464" t="s">
        <v>117</v>
      </c>
      <c r="C75" s="370">
        <f>C76</f>
        <v>6444</v>
      </c>
      <c r="D75" s="371"/>
      <c r="E75" s="371"/>
      <c r="F75" s="371">
        <f>F76</f>
        <v>6444</v>
      </c>
      <c r="G75" s="372"/>
      <c r="H75" s="447">
        <f aca="true" t="shared" si="2" ref="H75:Q75">H76</f>
        <v>17825.734</v>
      </c>
      <c r="I75" s="438">
        <f t="shared" si="2"/>
        <v>2128.896</v>
      </c>
      <c r="J75" s="438">
        <f t="shared" si="2"/>
        <v>3918.816</v>
      </c>
      <c r="K75" s="438">
        <f t="shared" si="2"/>
        <v>3535.488</v>
      </c>
      <c r="L75" s="448">
        <f t="shared" si="2"/>
        <v>8242.534</v>
      </c>
      <c r="M75" s="370">
        <f t="shared" si="2"/>
        <v>0</v>
      </c>
      <c r="N75" s="371">
        <f t="shared" si="2"/>
        <v>0</v>
      </c>
      <c r="O75" s="371">
        <f t="shared" si="2"/>
        <v>0</v>
      </c>
      <c r="P75" s="371">
        <f t="shared" si="2"/>
        <v>0</v>
      </c>
      <c r="Q75" s="372">
        <f t="shared" si="2"/>
        <v>0</v>
      </c>
    </row>
    <row r="76" spans="1:17" ht="47.25" customHeight="1">
      <c r="A76" s="149" t="s">
        <v>68</v>
      </c>
      <c r="B76" s="170" t="s">
        <v>15</v>
      </c>
      <c r="C76" s="114">
        <v>6444</v>
      </c>
      <c r="D76" s="115"/>
      <c r="E76" s="115"/>
      <c r="F76" s="115">
        <v>6444</v>
      </c>
      <c r="G76" s="116"/>
      <c r="H76" s="403">
        <v>17825.734</v>
      </c>
      <c r="I76" s="402">
        <v>2128.896</v>
      </c>
      <c r="J76" s="402">
        <v>3918.816</v>
      </c>
      <c r="K76" s="402">
        <v>3535.488</v>
      </c>
      <c r="L76" s="446">
        <v>8242.534</v>
      </c>
      <c r="M76" s="403">
        <v>0</v>
      </c>
      <c r="N76" s="402">
        <v>0</v>
      </c>
      <c r="O76" s="402">
        <v>0</v>
      </c>
      <c r="P76" s="402">
        <v>0</v>
      </c>
      <c r="Q76" s="3">
        <v>0</v>
      </c>
    </row>
    <row r="77" spans="1:17" ht="75.75" customHeight="1" thickBot="1">
      <c r="A77" s="280" t="s">
        <v>175</v>
      </c>
      <c r="B77" s="465" t="s">
        <v>116</v>
      </c>
      <c r="C77" s="375">
        <f>C78</f>
        <v>6400</v>
      </c>
      <c r="D77" s="376"/>
      <c r="E77" s="376"/>
      <c r="F77" s="376">
        <f>F78</f>
        <v>6400</v>
      </c>
      <c r="G77" s="377"/>
      <c r="H77" s="375">
        <v>14652</v>
      </c>
      <c r="I77" s="376"/>
      <c r="J77" s="376">
        <f>J78</f>
        <v>2930.4</v>
      </c>
      <c r="K77" s="376">
        <f>K78</f>
        <v>2930.4</v>
      </c>
      <c r="L77" s="377">
        <f>L78</f>
        <v>8791.2</v>
      </c>
      <c r="M77" s="375">
        <f>M78</f>
        <v>0</v>
      </c>
      <c r="N77" s="376"/>
      <c r="O77" s="376">
        <f>O78</f>
        <v>0</v>
      </c>
      <c r="P77" s="376">
        <f>P78</f>
        <v>0</v>
      </c>
      <c r="Q77" s="377">
        <f>Q78</f>
        <v>0</v>
      </c>
    </row>
    <row r="78" spans="1:17" ht="48" customHeight="1">
      <c r="A78" s="243" t="s">
        <v>68</v>
      </c>
      <c r="B78" s="295" t="s">
        <v>14</v>
      </c>
      <c r="C78" s="373">
        <v>6400</v>
      </c>
      <c r="D78" s="374"/>
      <c r="E78" s="374"/>
      <c r="F78" s="374">
        <v>6400</v>
      </c>
      <c r="G78" s="267"/>
      <c r="H78" s="82">
        <v>5860.8</v>
      </c>
      <c r="I78" s="80"/>
      <c r="J78" s="80">
        <v>2930.4</v>
      </c>
      <c r="K78" s="80">
        <v>2930.4</v>
      </c>
      <c r="L78" s="39">
        <v>8791.2</v>
      </c>
      <c r="M78" s="82">
        <v>0</v>
      </c>
      <c r="N78" s="80"/>
      <c r="O78" s="80">
        <v>0</v>
      </c>
      <c r="P78" s="105">
        <v>0</v>
      </c>
      <c r="Q78" s="39">
        <v>0</v>
      </c>
    </row>
    <row r="79" spans="1:17" ht="49.5" customHeight="1">
      <c r="A79" s="149" t="s">
        <v>176</v>
      </c>
      <c r="B79" s="179" t="s">
        <v>192</v>
      </c>
      <c r="C79" s="117">
        <f>C80</f>
        <v>1500</v>
      </c>
      <c r="D79" s="118"/>
      <c r="E79" s="118"/>
      <c r="F79" s="118">
        <f>F80</f>
        <v>1500</v>
      </c>
      <c r="G79" s="116"/>
      <c r="H79" s="117">
        <f>H80</f>
        <v>0</v>
      </c>
      <c r="I79" s="118"/>
      <c r="J79" s="118"/>
      <c r="K79" s="118">
        <f>K80</f>
        <v>0</v>
      </c>
      <c r="L79" s="3"/>
      <c r="M79" s="117">
        <f>M80</f>
        <v>0</v>
      </c>
      <c r="N79" s="118"/>
      <c r="O79" s="118"/>
      <c r="P79" s="118">
        <f>P80</f>
        <v>0</v>
      </c>
      <c r="Q79" s="3"/>
    </row>
    <row r="80" spans="1:17" ht="17.25" customHeight="1">
      <c r="A80" s="149"/>
      <c r="B80" s="178" t="s">
        <v>126</v>
      </c>
      <c r="C80" s="114">
        <f>C81</f>
        <v>1500</v>
      </c>
      <c r="D80" s="115"/>
      <c r="E80" s="115"/>
      <c r="F80" s="115">
        <f>F81</f>
        <v>1500</v>
      </c>
      <c r="G80" s="116"/>
      <c r="H80" s="114">
        <f>H81</f>
        <v>0</v>
      </c>
      <c r="I80" s="115"/>
      <c r="J80" s="115"/>
      <c r="K80" s="115">
        <f>K81</f>
        <v>0</v>
      </c>
      <c r="L80" s="3"/>
      <c r="M80" s="114">
        <f>M81</f>
        <v>0</v>
      </c>
      <c r="N80" s="115"/>
      <c r="O80" s="115"/>
      <c r="P80" s="115">
        <f>P81</f>
        <v>0</v>
      </c>
      <c r="Q80" s="3"/>
    </row>
    <row r="81" spans="1:17" ht="36.75" customHeight="1" thickBot="1">
      <c r="A81" s="236" t="s">
        <v>68</v>
      </c>
      <c r="B81" s="180" t="s">
        <v>127</v>
      </c>
      <c r="C81" s="181">
        <v>1500</v>
      </c>
      <c r="D81" s="182"/>
      <c r="E81" s="182"/>
      <c r="F81" s="182">
        <v>1500</v>
      </c>
      <c r="G81" s="183"/>
      <c r="H81" s="11">
        <v>0</v>
      </c>
      <c r="I81" s="12"/>
      <c r="J81" s="12"/>
      <c r="K81" s="12">
        <v>0</v>
      </c>
      <c r="L81" s="4"/>
      <c r="M81" s="11">
        <v>0</v>
      </c>
      <c r="N81" s="12"/>
      <c r="O81" s="12"/>
      <c r="P81" s="12">
        <v>0</v>
      </c>
      <c r="Q81" s="4"/>
    </row>
    <row r="82" spans="1:17" ht="63.75" customHeight="1" thickBot="1">
      <c r="A82" s="232" t="s">
        <v>39</v>
      </c>
      <c r="B82" s="108" t="s">
        <v>183</v>
      </c>
      <c r="C82" s="110">
        <f>C83+C86+C91</f>
        <v>5000</v>
      </c>
      <c r="D82" s="111"/>
      <c r="E82" s="121"/>
      <c r="F82" s="111">
        <f>F83+F86+F91</f>
        <v>5000</v>
      </c>
      <c r="G82" s="122"/>
      <c r="H82" s="110">
        <f>H83+H86+H91</f>
        <v>0</v>
      </c>
      <c r="I82" s="111"/>
      <c r="J82" s="121"/>
      <c r="K82" s="111">
        <f>K83+K86+K91</f>
        <v>0</v>
      </c>
      <c r="L82" s="122"/>
      <c r="M82" s="110">
        <f>M83+M86+M91</f>
        <v>0</v>
      </c>
      <c r="N82" s="111"/>
      <c r="O82" s="121"/>
      <c r="P82" s="111">
        <f>P83+P86+P91</f>
        <v>0</v>
      </c>
      <c r="Q82" s="122"/>
    </row>
    <row r="83" spans="1:17" ht="37.5" customHeight="1">
      <c r="A83" s="307" t="s">
        <v>202</v>
      </c>
      <c r="B83" s="466" t="s">
        <v>203</v>
      </c>
      <c r="C83" s="299">
        <f>C84</f>
        <v>2194</v>
      </c>
      <c r="D83" s="298"/>
      <c r="E83" s="298"/>
      <c r="F83" s="299">
        <f>F84</f>
        <v>2194</v>
      </c>
      <c r="G83" s="300"/>
      <c r="H83" s="299">
        <f>H84</f>
        <v>0</v>
      </c>
      <c r="I83" s="298"/>
      <c r="J83" s="298"/>
      <c r="K83" s="299">
        <f>K84</f>
        <v>0</v>
      </c>
      <c r="L83" s="300"/>
      <c r="M83" s="299">
        <f>M84</f>
        <v>0</v>
      </c>
      <c r="N83" s="298"/>
      <c r="O83" s="298"/>
      <c r="P83" s="299">
        <f>P84</f>
        <v>0</v>
      </c>
      <c r="Q83" s="300"/>
    </row>
    <row r="84" spans="1:17" ht="20.25" customHeight="1">
      <c r="A84" s="308" t="s">
        <v>68</v>
      </c>
      <c r="B84" s="449" t="s">
        <v>30</v>
      </c>
      <c r="C84" s="231">
        <f>C85</f>
        <v>2194</v>
      </c>
      <c r="D84" s="124"/>
      <c r="E84" s="124"/>
      <c r="F84" s="124">
        <f>F85</f>
        <v>2194</v>
      </c>
      <c r="G84" s="301"/>
      <c r="H84" s="231">
        <f>H85</f>
        <v>0</v>
      </c>
      <c r="I84" s="124"/>
      <c r="J84" s="124"/>
      <c r="K84" s="124">
        <f>K85</f>
        <v>0</v>
      </c>
      <c r="L84" s="301"/>
      <c r="M84" s="231">
        <f>M85</f>
        <v>0</v>
      </c>
      <c r="N84" s="124"/>
      <c r="O84" s="124"/>
      <c r="P84" s="124">
        <f>P85</f>
        <v>0</v>
      </c>
      <c r="Q84" s="301"/>
    </row>
    <row r="85" spans="1:17" ht="26.25" customHeight="1">
      <c r="A85" s="308" t="s">
        <v>69</v>
      </c>
      <c r="B85" s="266" t="s">
        <v>250</v>
      </c>
      <c r="C85" s="231">
        <v>2194</v>
      </c>
      <c r="D85" s="124"/>
      <c r="E85" s="124"/>
      <c r="F85" s="124">
        <v>2194</v>
      </c>
      <c r="G85" s="301"/>
      <c r="H85" s="163">
        <v>0</v>
      </c>
      <c r="I85" s="164"/>
      <c r="J85" s="164"/>
      <c r="K85" s="164">
        <v>0</v>
      </c>
      <c r="L85" s="165"/>
      <c r="M85" s="163">
        <v>0</v>
      </c>
      <c r="N85" s="290"/>
      <c r="O85" s="290"/>
      <c r="P85" s="164">
        <v>0</v>
      </c>
      <c r="Q85" s="301"/>
    </row>
    <row r="86" spans="1:17" ht="51" customHeight="1">
      <c r="A86" s="308" t="s">
        <v>205</v>
      </c>
      <c r="B86" s="467" t="s">
        <v>204</v>
      </c>
      <c r="C86" s="230">
        <f>C87</f>
        <v>1194.5</v>
      </c>
      <c r="D86" s="123"/>
      <c r="E86" s="123"/>
      <c r="F86" s="230">
        <f>F87</f>
        <v>1194.5</v>
      </c>
      <c r="G86" s="301"/>
      <c r="H86" s="230">
        <f>H87</f>
        <v>0</v>
      </c>
      <c r="I86" s="123"/>
      <c r="J86" s="123"/>
      <c r="K86" s="230">
        <f>K87</f>
        <v>0</v>
      </c>
      <c r="L86" s="301"/>
      <c r="M86" s="230">
        <f>M87</f>
        <v>0</v>
      </c>
      <c r="N86" s="123"/>
      <c r="O86" s="123"/>
      <c r="P86" s="230">
        <f>P87</f>
        <v>0</v>
      </c>
      <c r="Q86" s="301"/>
    </row>
    <row r="87" spans="1:17" ht="26.25" customHeight="1">
      <c r="A87" s="305" t="s">
        <v>68</v>
      </c>
      <c r="B87" s="449" t="s">
        <v>71</v>
      </c>
      <c r="C87" s="231">
        <f>C88+C89+C90</f>
        <v>1194.5</v>
      </c>
      <c r="D87" s="124"/>
      <c r="E87" s="124"/>
      <c r="F87" s="124">
        <f>F88+F89+F90</f>
        <v>1194.5</v>
      </c>
      <c r="G87" s="116"/>
      <c r="H87" s="302">
        <f>H88+H89+H90</f>
        <v>0</v>
      </c>
      <c r="I87" s="124"/>
      <c r="J87" s="124"/>
      <c r="K87" s="124">
        <f>K88+K89+K90</f>
        <v>0</v>
      </c>
      <c r="L87" s="3"/>
      <c r="M87" s="302">
        <f>M88+M89+M90</f>
        <v>0</v>
      </c>
      <c r="N87" s="124"/>
      <c r="O87" s="124"/>
      <c r="P87" s="124">
        <f>P88+P89+P90</f>
        <v>0</v>
      </c>
      <c r="Q87" s="301"/>
    </row>
    <row r="88" spans="1:17" ht="24.75" customHeight="1">
      <c r="A88" s="305" t="s">
        <v>69</v>
      </c>
      <c r="B88" s="285" t="s">
        <v>10</v>
      </c>
      <c r="C88" s="231">
        <v>656.1</v>
      </c>
      <c r="D88" s="123"/>
      <c r="E88" s="123"/>
      <c r="F88" s="124">
        <v>656.1</v>
      </c>
      <c r="G88" s="116"/>
      <c r="H88" s="8">
        <v>0</v>
      </c>
      <c r="I88" s="9"/>
      <c r="J88" s="9"/>
      <c r="K88" s="9">
        <v>0</v>
      </c>
      <c r="L88" s="3"/>
      <c r="M88" s="8">
        <v>0</v>
      </c>
      <c r="N88" s="9"/>
      <c r="O88" s="9"/>
      <c r="P88" s="9">
        <v>0</v>
      </c>
      <c r="Q88" s="301"/>
    </row>
    <row r="89" spans="1:17" ht="25.5" customHeight="1">
      <c r="A89" s="306" t="s">
        <v>70</v>
      </c>
      <c r="B89" s="291" t="s">
        <v>11</v>
      </c>
      <c r="C89" s="292">
        <v>252.4</v>
      </c>
      <c r="D89" s="293"/>
      <c r="E89" s="293"/>
      <c r="F89" s="294">
        <v>252.4</v>
      </c>
      <c r="G89" s="120"/>
      <c r="H89" s="32">
        <v>0</v>
      </c>
      <c r="I89" s="31"/>
      <c r="J89" s="31"/>
      <c r="K89" s="31">
        <v>0</v>
      </c>
      <c r="L89" s="28"/>
      <c r="M89" s="32">
        <v>0</v>
      </c>
      <c r="N89" s="31"/>
      <c r="O89" s="31"/>
      <c r="P89" s="31">
        <v>0</v>
      </c>
      <c r="Q89" s="304"/>
    </row>
    <row r="90" spans="1:17" ht="25.5" customHeight="1" thickBot="1">
      <c r="A90" s="378" t="s">
        <v>27</v>
      </c>
      <c r="B90" s="413" t="s">
        <v>119</v>
      </c>
      <c r="C90" s="414">
        <v>286</v>
      </c>
      <c r="D90" s="268"/>
      <c r="E90" s="268"/>
      <c r="F90" s="415">
        <v>286</v>
      </c>
      <c r="G90" s="183"/>
      <c r="H90" s="11">
        <v>0</v>
      </c>
      <c r="I90" s="12"/>
      <c r="J90" s="12"/>
      <c r="K90" s="12">
        <v>0</v>
      </c>
      <c r="L90" s="4"/>
      <c r="M90" s="11">
        <v>0</v>
      </c>
      <c r="N90" s="12"/>
      <c r="O90" s="12"/>
      <c r="P90" s="12">
        <v>0</v>
      </c>
      <c r="Q90" s="379"/>
    </row>
    <row r="91" spans="1:17" ht="51" customHeight="1">
      <c r="A91" s="139" t="s">
        <v>206</v>
      </c>
      <c r="B91" s="466" t="s">
        <v>207</v>
      </c>
      <c r="C91" s="418">
        <f>C92</f>
        <v>1611.5</v>
      </c>
      <c r="D91" s="298"/>
      <c r="E91" s="298"/>
      <c r="F91" s="298">
        <f>F92</f>
        <v>1611.5</v>
      </c>
      <c r="G91" s="130"/>
      <c r="H91" s="418">
        <f>H92</f>
        <v>0</v>
      </c>
      <c r="I91" s="298"/>
      <c r="J91" s="298"/>
      <c r="K91" s="298">
        <f>K92</f>
        <v>0</v>
      </c>
      <c r="L91" s="22"/>
      <c r="M91" s="418">
        <f>M92</f>
        <v>0</v>
      </c>
      <c r="N91" s="298"/>
      <c r="O91" s="298"/>
      <c r="P91" s="298">
        <f>P92</f>
        <v>0</v>
      </c>
      <c r="Q91" s="300"/>
    </row>
    <row r="92" spans="1:17" ht="17.25" customHeight="1">
      <c r="A92" s="416" t="s">
        <v>68</v>
      </c>
      <c r="B92" s="450" t="s">
        <v>31</v>
      </c>
      <c r="C92" s="42">
        <f>C93+C94</f>
        <v>1611.5</v>
      </c>
      <c r="D92" s="289"/>
      <c r="E92" s="289"/>
      <c r="F92" s="43">
        <f>F93+F94</f>
        <v>1611.5</v>
      </c>
      <c r="G92" s="288"/>
      <c r="H92" s="42">
        <f>H93+H94</f>
        <v>0</v>
      </c>
      <c r="I92" s="289"/>
      <c r="J92" s="289"/>
      <c r="K92" s="43">
        <f>K93+K94</f>
        <v>0</v>
      </c>
      <c r="L92" s="29"/>
      <c r="M92" s="42">
        <f>M93+M94</f>
        <v>0</v>
      </c>
      <c r="N92" s="289"/>
      <c r="O92" s="289"/>
      <c r="P92" s="43">
        <f>P93+P94</f>
        <v>0</v>
      </c>
      <c r="Q92" s="29"/>
    </row>
    <row r="93" spans="1:17" ht="22.5" customHeight="1">
      <c r="A93" s="416" t="s">
        <v>69</v>
      </c>
      <c r="B93" s="170" t="s">
        <v>200</v>
      </c>
      <c r="C93" s="419">
        <v>1209.5</v>
      </c>
      <c r="D93" s="289"/>
      <c r="E93" s="289"/>
      <c r="F93" s="289">
        <v>1209.5</v>
      </c>
      <c r="G93" s="288"/>
      <c r="H93" s="42">
        <v>0</v>
      </c>
      <c r="I93" s="43"/>
      <c r="J93" s="43"/>
      <c r="K93" s="43">
        <v>0</v>
      </c>
      <c r="L93" s="29"/>
      <c r="M93" s="82">
        <v>0</v>
      </c>
      <c r="N93" s="80"/>
      <c r="O93" s="80"/>
      <c r="P93" s="80">
        <v>0</v>
      </c>
      <c r="Q93" s="39"/>
    </row>
    <row r="94" spans="1:17" ht="18" customHeight="1" thickBot="1">
      <c r="A94" s="417" t="s">
        <v>70</v>
      </c>
      <c r="B94" s="297" t="s">
        <v>201</v>
      </c>
      <c r="C94" s="45">
        <v>402</v>
      </c>
      <c r="D94" s="46"/>
      <c r="E94" s="46"/>
      <c r="F94" s="46">
        <v>402</v>
      </c>
      <c r="G94" s="303"/>
      <c r="H94" s="45">
        <v>0</v>
      </c>
      <c r="I94" s="46"/>
      <c r="J94" s="46"/>
      <c r="K94" s="46">
        <v>0</v>
      </c>
      <c r="L94" s="47"/>
      <c r="M94" s="11">
        <v>0</v>
      </c>
      <c r="N94" s="12"/>
      <c r="O94" s="12"/>
      <c r="P94" s="12">
        <v>0</v>
      </c>
      <c r="Q94" s="4"/>
    </row>
    <row r="95" spans="1:17" ht="144" customHeight="1" thickBot="1">
      <c r="A95" s="96">
        <v>9</v>
      </c>
      <c r="B95" s="296" t="s">
        <v>184</v>
      </c>
      <c r="C95" s="64">
        <f>C96+C97+C98+C99+C100+C101+C102+C103+C104+C105</f>
        <v>20900</v>
      </c>
      <c r="D95" s="125"/>
      <c r="E95" s="125"/>
      <c r="F95" s="76">
        <f>F96+F97+F98+F99+F100+F101+F102+F103+F104+F105</f>
        <v>20900</v>
      </c>
      <c r="G95" s="126"/>
      <c r="H95" s="64">
        <f>H96+H97+H98+H99+H100+H101+H102+H103+H104+H105</f>
        <v>3080.08</v>
      </c>
      <c r="I95" s="125"/>
      <c r="J95" s="125"/>
      <c r="K95" s="76">
        <f>K96+K97+K98+K99+K100+K101+K102+K103+K104+K105</f>
        <v>3080.08</v>
      </c>
      <c r="L95" s="126"/>
      <c r="M95" s="420">
        <f>M96+M97+M98+M99+M100+M101+M102+M103+M104+M105</f>
        <v>2986.43</v>
      </c>
      <c r="N95" s="421"/>
      <c r="O95" s="421"/>
      <c r="P95" s="422">
        <f>P96+P97+P98+P99+P100+P101+P102+P103+P104+P105</f>
        <v>2986.43</v>
      </c>
      <c r="Q95" s="423"/>
    </row>
    <row r="96" spans="1:17" ht="36" customHeight="1">
      <c r="A96" s="233">
        <v>1</v>
      </c>
      <c r="B96" s="173" t="s">
        <v>160</v>
      </c>
      <c r="C96" s="127">
        <v>4200</v>
      </c>
      <c r="D96" s="128"/>
      <c r="E96" s="128"/>
      <c r="F96" s="129">
        <v>4200</v>
      </c>
      <c r="G96" s="130"/>
      <c r="H96" s="60">
        <v>0</v>
      </c>
      <c r="I96" s="30"/>
      <c r="J96" s="30"/>
      <c r="K96" s="30">
        <v>0</v>
      </c>
      <c r="L96" s="22"/>
      <c r="M96" s="60">
        <v>0</v>
      </c>
      <c r="N96" s="30"/>
      <c r="O96" s="30"/>
      <c r="P96" s="30">
        <v>0</v>
      </c>
      <c r="Q96" s="22"/>
    </row>
    <row r="97" spans="1:17" ht="25.5" customHeight="1">
      <c r="A97" s="144">
        <v>2</v>
      </c>
      <c r="B97" s="174" t="s">
        <v>161</v>
      </c>
      <c r="C97" s="131">
        <v>9050</v>
      </c>
      <c r="D97" s="132"/>
      <c r="E97" s="132"/>
      <c r="F97" s="133">
        <v>9050</v>
      </c>
      <c r="G97" s="116"/>
      <c r="H97" s="8">
        <v>93.65</v>
      </c>
      <c r="I97" s="9"/>
      <c r="J97" s="9"/>
      <c r="K97" s="9">
        <v>93.65</v>
      </c>
      <c r="L97" s="3"/>
      <c r="M97" s="8">
        <v>0</v>
      </c>
      <c r="N97" s="9"/>
      <c r="O97" s="9"/>
      <c r="P97" s="9">
        <v>0</v>
      </c>
      <c r="Q97" s="3"/>
    </row>
    <row r="98" spans="1:17" ht="24" customHeight="1">
      <c r="A98" s="144">
        <v>3</v>
      </c>
      <c r="B98" s="174" t="s">
        <v>268</v>
      </c>
      <c r="C98" s="131">
        <v>500</v>
      </c>
      <c r="D98" s="132"/>
      <c r="E98" s="132"/>
      <c r="F98" s="133">
        <v>500</v>
      </c>
      <c r="G98" s="116"/>
      <c r="H98" s="8">
        <v>364.03</v>
      </c>
      <c r="I98" s="9"/>
      <c r="J98" s="9"/>
      <c r="K98" s="9">
        <v>364.03</v>
      </c>
      <c r="L98" s="3"/>
      <c r="M98" s="8">
        <v>364.03</v>
      </c>
      <c r="N98" s="9"/>
      <c r="O98" s="9"/>
      <c r="P98" s="9">
        <v>364.03</v>
      </c>
      <c r="Q98" s="3"/>
    </row>
    <row r="99" spans="1:17" ht="28.5" customHeight="1">
      <c r="A99" s="144">
        <v>4</v>
      </c>
      <c r="B99" s="174" t="s">
        <v>121</v>
      </c>
      <c r="C99" s="131">
        <v>830</v>
      </c>
      <c r="D99" s="132"/>
      <c r="E99" s="132"/>
      <c r="F99" s="133">
        <v>830</v>
      </c>
      <c r="G99" s="116"/>
      <c r="H99" s="8">
        <v>0</v>
      </c>
      <c r="I99" s="9"/>
      <c r="J99" s="9"/>
      <c r="K99" s="9">
        <v>0</v>
      </c>
      <c r="L99" s="3"/>
      <c r="M99" s="8">
        <v>0</v>
      </c>
      <c r="N99" s="9"/>
      <c r="O99" s="9"/>
      <c r="P99" s="9">
        <v>0</v>
      </c>
      <c r="Q99" s="3"/>
    </row>
    <row r="100" spans="1:17" ht="38.25" customHeight="1">
      <c r="A100" s="144">
        <v>5</v>
      </c>
      <c r="B100" s="174" t="s">
        <v>122</v>
      </c>
      <c r="C100" s="131">
        <v>2670</v>
      </c>
      <c r="D100" s="132"/>
      <c r="E100" s="132"/>
      <c r="F100" s="133">
        <v>2670</v>
      </c>
      <c r="G100" s="116"/>
      <c r="H100" s="8">
        <v>2620</v>
      </c>
      <c r="I100" s="9"/>
      <c r="J100" s="9"/>
      <c r="K100" s="9">
        <v>2620</v>
      </c>
      <c r="L100" s="3"/>
      <c r="M100" s="8">
        <v>2620</v>
      </c>
      <c r="N100" s="9"/>
      <c r="O100" s="9"/>
      <c r="P100" s="9">
        <v>2620</v>
      </c>
      <c r="Q100" s="3"/>
    </row>
    <row r="101" spans="1:17" ht="27.75" customHeight="1">
      <c r="A101" s="144">
        <v>6</v>
      </c>
      <c r="B101" s="174" t="s">
        <v>123</v>
      </c>
      <c r="C101" s="131">
        <v>700</v>
      </c>
      <c r="D101" s="132"/>
      <c r="E101" s="132"/>
      <c r="F101" s="133">
        <v>700</v>
      </c>
      <c r="G101" s="116"/>
      <c r="H101" s="8">
        <v>0</v>
      </c>
      <c r="I101" s="9"/>
      <c r="J101" s="9"/>
      <c r="K101" s="9">
        <v>0</v>
      </c>
      <c r="L101" s="3"/>
      <c r="M101" s="8">
        <v>0</v>
      </c>
      <c r="N101" s="9"/>
      <c r="O101" s="9"/>
      <c r="P101" s="9">
        <v>0</v>
      </c>
      <c r="Q101" s="3"/>
    </row>
    <row r="102" spans="1:17" ht="25.5" customHeight="1">
      <c r="A102" s="144">
        <v>7</v>
      </c>
      <c r="B102" s="174" t="s">
        <v>258</v>
      </c>
      <c r="C102" s="131">
        <v>200</v>
      </c>
      <c r="D102" s="132"/>
      <c r="E102" s="132"/>
      <c r="F102" s="133">
        <v>200</v>
      </c>
      <c r="G102" s="116"/>
      <c r="H102" s="8">
        <v>0</v>
      </c>
      <c r="I102" s="9"/>
      <c r="J102" s="9"/>
      <c r="K102" s="9">
        <v>0</v>
      </c>
      <c r="L102" s="3"/>
      <c r="M102" s="8">
        <v>0</v>
      </c>
      <c r="N102" s="9"/>
      <c r="O102" s="9"/>
      <c r="P102" s="9">
        <v>0</v>
      </c>
      <c r="Q102" s="3"/>
    </row>
    <row r="103" spans="1:17" ht="17.25" customHeight="1" thickBot="1">
      <c r="A103" s="234">
        <v>8</v>
      </c>
      <c r="B103" s="175" t="s">
        <v>259</v>
      </c>
      <c r="C103" s="257">
        <v>800</v>
      </c>
      <c r="D103" s="258"/>
      <c r="E103" s="258"/>
      <c r="F103" s="259">
        <v>800</v>
      </c>
      <c r="G103" s="183"/>
      <c r="H103" s="11">
        <v>2.4</v>
      </c>
      <c r="I103" s="12"/>
      <c r="J103" s="12"/>
      <c r="K103" s="12">
        <v>2.4</v>
      </c>
      <c r="L103" s="4"/>
      <c r="M103" s="11">
        <v>2.4</v>
      </c>
      <c r="N103" s="12"/>
      <c r="O103" s="12"/>
      <c r="P103" s="12">
        <v>2.4</v>
      </c>
      <c r="Q103" s="4"/>
    </row>
    <row r="104" spans="1:17" ht="36" customHeight="1">
      <c r="A104" s="233">
        <v>9</v>
      </c>
      <c r="B104" s="173" t="s">
        <v>120</v>
      </c>
      <c r="C104" s="127">
        <v>450</v>
      </c>
      <c r="D104" s="128"/>
      <c r="E104" s="128"/>
      <c r="F104" s="129">
        <v>450</v>
      </c>
      <c r="G104" s="130"/>
      <c r="H104" s="60">
        <v>0</v>
      </c>
      <c r="I104" s="30"/>
      <c r="J104" s="30"/>
      <c r="K104" s="30">
        <v>0</v>
      </c>
      <c r="L104" s="22"/>
      <c r="M104" s="60">
        <v>0</v>
      </c>
      <c r="N104" s="30"/>
      <c r="O104" s="30"/>
      <c r="P104" s="30">
        <v>0</v>
      </c>
      <c r="Q104" s="22"/>
    </row>
    <row r="105" spans="1:17" ht="62.25" customHeight="1" thickBot="1">
      <c r="A105" s="424">
        <v>10</v>
      </c>
      <c r="B105" s="425" t="s">
        <v>138</v>
      </c>
      <c r="C105" s="426">
        <v>1500</v>
      </c>
      <c r="D105" s="427"/>
      <c r="E105" s="427"/>
      <c r="F105" s="428">
        <v>1500</v>
      </c>
      <c r="G105" s="120"/>
      <c r="H105" s="32">
        <v>0</v>
      </c>
      <c r="I105" s="31"/>
      <c r="J105" s="31"/>
      <c r="K105" s="31">
        <v>0</v>
      </c>
      <c r="L105" s="28"/>
      <c r="M105" s="32">
        <v>0</v>
      </c>
      <c r="N105" s="31"/>
      <c r="O105" s="31"/>
      <c r="P105" s="31">
        <v>0</v>
      </c>
      <c r="Q105" s="28"/>
    </row>
    <row r="106" spans="1:17" ht="78" customHeight="1" thickBot="1">
      <c r="A106" s="96">
        <v>10</v>
      </c>
      <c r="B106" s="191" t="s">
        <v>185</v>
      </c>
      <c r="C106" s="134">
        <f>C107+C111</f>
        <v>88899.99999999999</v>
      </c>
      <c r="D106" s="135"/>
      <c r="E106" s="135"/>
      <c r="F106" s="136">
        <f aca="true" t="shared" si="3" ref="F106:P106">F107+F111</f>
        <v>88899.99999999999</v>
      </c>
      <c r="G106" s="137"/>
      <c r="H106" s="134">
        <f t="shared" si="3"/>
        <v>0</v>
      </c>
      <c r="I106" s="136"/>
      <c r="J106" s="136"/>
      <c r="K106" s="136">
        <f t="shared" si="3"/>
        <v>0</v>
      </c>
      <c r="L106" s="138"/>
      <c r="M106" s="134">
        <f t="shared" si="3"/>
        <v>0</v>
      </c>
      <c r="N106" s="136"/>
      <c r="O106" s="136"/>
      <c r="P106" s="136">
        <f t="shared" si="3"/>
        <v>0</v>
      </c>
      <c r="Q106" s="138"/>
    </row>
    <row r="107" spans="1:17" ht="28.5" customHeight="1">
      <c r="A107" s="139" t="s">
        <v>177</v>
      </c>
      <c r="B107" s="468" t="s">
        <v>9</v>
      </c>
      <c r="C107" s="140">
        <f>C108+C109+C110</f>
        <v>81721.09999999999</v>
      </c>
      <c r="D107" s="141"/>
      <c r="E107" s="141"/>
      <c r="F107" s="142">
        <f>F108+F109+F110</f>
        <v>81721.09999999999</v>
      </c>
      <c r="G107" s="143"/>
      <c r="H107" s="140">
        <f aca="true" t="shared" si="4" ref="H107:P107">H108+H109+H110</f>
        <v>0</v>
      </c>
      <c r="I107" s="142"/>
      <c r="J107" s="142"/>
      <c r="K107" s="142">
        <f t="shared" si="4"/>
        <v>0</v>
      </c>
      <c r="L107" s="143"/>
      <c r="M107" s="140">
        <f t="shared" si="4"/>
        <v>0</v>
      </c>
      <c r="N107" s="142"/>
      <c r="O107" s="142"/>
      <c r="P107" s="142">
        <f t="shared" si="4"/>
        <v>0</v>
      </c>
      <c r="Q107" s="143"/>
    </row>
    <row r="108" spans="1:17" ht="25.5" customHeight="1">
      <c r="A108" s="144">
        <v>1</v>
      </c>
      <c r="B108" s="145" t="s">
        <v>124</v>
      </c>
      <c r="C108" s="146">
        <v>33109.77</v>
      </c>
      <c r="D108" s="147"/>
      <c r="E108" s="147"/>
      <c r="F108" s="148">
        <v>33109.77</v>
      </c>
      <c r="G108" s="116"/>
      <c r="H108" s="8">
        <v>0</v>
      </c>
      <c r="I108" s="9"/>
      <c r="J108" s="9"/>
      <c r="K108" s="9">
        <v>0</v>
      </c>
      <c r="L108" s="3"/>
      <c r="M108" s="8">
        <v>0</v>
      </c>
      <c r="N108" s="9"/>
      <c r="O108" s="9"/>
      <c r="P108" s="9">
        <v>0</v>
      </c>
      <c r="Q108" s="3"/>
    </row>
    <row r="109" spans="1:17" ht="18" customHeight="1">
      <c r="A109" s="144">
        <v>2</v>
      </c>
      <c r="B109" s="145" t="s">
        <v>12</v>
      </c>
      <c r="C109" s="146">
        <v>46179.49</v>
      </c>
      <c r="D109" s="147"/>
      <c r="E109" s="147"/>
      <c r="F109" s="148">
        <v>46179.49</v>
      </c>
      <c r="G109" s="116"/>
      <c r="H109" s="8">
        <v>0</v>
      </c>
      <c r="I109" s="9"/>
      <c r="J109" s="9"/>
      <c r="K109" s="9">
        <v>0</v>
      </c>
      <c r="L109" s="3"/>
      <c r="M109" s="8">
        <v>0</v>
      </c>
      <c r="N109" s="9"/>
      <c r="O109" s="9"/>
      <c r="P109" s="9">
        <v>0</v>
      </c>
      <c r="Q109" s="3"/>
    </row>
    <row r="110" spans="1:17" ht="51" customHeight="1">
      <c r="A110" s="144">
        <v>3</v>
      </c>
      <c r="B110" s="145" t="s">
        <v>13</v>
      </c>
      <c r="C110" s="146">
        <v>2431.84</v>
      </c>
      <c r="D110" s="147"/>
      <c r="E110" s="147"/>
      <c r="F110" s="148">
        <v>2431.84</v>
      </c>
      <c r="G110" s="116"/>
      <c r="H110" s="8">
        <v>0</v>
      </c>
      <c r="I110" s="9"/>
      <c r="J110" s="9"/>
      <c r="K110" s="9">
        <v>0</v>
      </c>
      <c r="L110" s="3"/>
      <c r="M110" s="8">
        <v>0</v>
      </c>
      <c r="N110" s="9"/>
      <c r="O110" s="9"/>
      <c r="P110" s="9">
        <v>0</v>
      </c>
      <c r="Q110" s="3"/>
    </row>
    <row r="111" spans="1:17" ht="27" customHeight="1">
      <c r="A111" s="149" t="s">
        <v>178</v>
      </c>
      <c r="B111" s="469" t="s">
        <v>71</v>
      </c>
      <c r="C111" s="150">
        <f>C112+C113+C114+C115+C116</f>
        <v>7178.9</v>
      </c>
      <c r="D111" s="118"/>
      <c r="E111" s="286"/>
      <c r="F111" s="151">
        <f>F112+F113+F114+F115+F116</f>
        <v>7178.9</v>
      </c>
      <c r="G111" s="116"/>
      <c r="H111" s="150">
        <f>H112+H113+H114+H115+H116</f>
        <v>0</v>
      </c>
      <c r="I111" s="118"/>
      <c r="J111" s="286"/>
      <c r="K111" s="151">
        <f>K112+K113+K114+K115+K116</f>
        <v>0</v>
      </c>
      <c r="L111" s="3"/>
      <c r="M111" s="150">
        <f>M112+M113+M114+M115+M116</f>
        <v>0</v>
      </c>
      <c r="N111" s="118"/>
      <c r="O111" s="286"/>
      <c r="P111" s="151">
        <f>P112+P113+P114+P115+P116</f>
        <v>0</v>
      </c>
      <c r="Q111" s="3"/>
    </row>
    <row r="112" spans="1:17" ht="38.25" customHeight="1">
      <c r="A112" s="152">
        <v>1</v>
      </c>
      <c r="B112" s="153" t="s">
        <v>4</v>
      </c>
      <c r="C112" s="146">
        <v>4796</v>
      </c>
      <c r="D112" s="115"/>
      <c r="E112" s="115"/>
      <c r="F112" s="148">
        <v>4796</v>
      </c>
      <c r="G112" s="116"/>
      <c r="H112" s="8">
        <v>0</v>
      </c>
      <c r="I112" s="9"/>
      <c r="J112" s="43"/>
      <c r="K112" s="43">
        <v>0</v>
      </c>
      <c r="L112" s="29"/>
      <c r="M112" s="42">
        <v>0</v>
      </c>
      <c r="N112" s="43"/>
      <c r="O112" s="9"/>
      <c r="P112" s="9">
        <v>0</v>
      </c>
      <c r="Q112" s="3"/>
    </row>
    <row r="113" spans="1:17" ht="52.5" customHeight="1">
      <c r="A113" s="152">
        <v>2</v>
      </c>
      <c r="B113" s="153" t="s">
        <v>5</v>
      </c>
      <c r="C113" s="146">
        <v>1385.4</v>
      </c>
      <c r="D113" s="115"/>
      <c r="E113" s="115"/>
      <c r="F113" s="148">
        <v>1385.4</v>
      </c>
      <c r="G113" s="116"/>
      <c r="H113" s="8">
        <v>0</v>
      </c>
      <c r="I113" s="9"/>
      <c r="J113" s="9"/>
      <c r="K113" s="9">
        <v>0</v>
      </c>
      <c r="L113" s="3"/>
      <c r="M113" s="8">
        <v>0</v>
      </c>
      <c r="N113" s="9"/>
      <c r="O113" s="9"/>
      <c r="P113" s="9">
        <v>0</v>
      </c>
      <c r="Q113" s="3"/>
    </row>
    <row r="114" spans="1:17" ht="16.5" customHeight="1">
      <c r="A114" s="152">
        <v>3</v>
      </c>
      <c r="B114" s="154" t="s">
        <v>7</v>
      </c>
      <c r="C114" s="146">
        <v>500</v>
      </c>
      <c r="D114" s="115"/>
      <c r="E114" s="115"/>
      <c r="F114" s="115">
        <v>500</v>
      </c>
      <c r="G114" s="116"/>
      <c r="H114" s="8">
        <v>0</v>
      </c>
      <c r="I114" s="9"/>
      <c r="J114" s="9"/>
      <c r="K114" s="9">
        <v>0</v>
      </c>
      <c r="L114" s="3"/>
      <c r="M114" s="8">
        <v>0</v>
      </c>
      <c r="N114" s="9"/>
      <c r="O114" s="9"/>
      <c r="P114" s="9">
        <v>0</v>
      </c>
      <c r="Q114" s="3"/>
    </row>
    <row r="115" spans="1:17" ht="27.75" customHeight="1">
      <c r="A115" s="152">
        <v>4</v>
      </c>
      <c r="B115" s="153" t="s">
        <v>6</v>
      </c>
      <c r="C115" s="146">
        <v>231</v>
      </c>
      <c r="D115" s="115"/>
      <c r="E115" s="115"/>
      <c r="F115" s="115">
        <v>231</v>
      </c>
      <c r="G115" s="116"/>
      <c r="H115" s="8">
        <v>0</v>
      </c>
      <c r="I115" s="9"/>
      <c r="J115" s="9"/>
      <c r="K115" s="9">
        <v>0</v>
      </c>
      <c r="L115" s="3"/>
      <c r="M115" s="8">
        <v>0</v>
      </c>
      <c r="N115" s="9"/>
      <c r="O115" s="9"/>
      <c r="P115" s="9">
        <v>0</v>
      </c>
      <c r="Q115" s="3"/>
    </row>
    <row r="116" spans="1:17" ht="15.75" customHeight="1" thickBot="1">
      <c r="A116" s="155">
        <v>5</v>
      </c>
      <c r="B116" s="156" t="s">
        <v>3</v>
      </c>
      <c r="C116" s="459">
        <v>266.5</v>
      </c>
      <c r="D116" s="182"/>
      <c r="E116" s="182"/>
      <c r="F116" s="460">
        <v>266.5</v>
      </c>
      <c r="G116" s="183"/>
      <c r="H116" s="11">
        <v>0</v>
      </c>
      <c r="I116" s="12"/>
      <c r="J116" s="12"/>
      <c r="K116" s="12">
        <v>0</v>
      </c>
      <c r="L116" s="4"/>
      <c r="M116" s="11">
        <v>0</v>
      </c>
      <c r="N116" s="12"/>
      <c r="O116" s="12"/>
      <c r="P116" s="12">
        <v>0</v>
      </c>
      <c r="Q116" s="4"/>
    </row>
    <row r="117" spans="1:17" ht="79.5" customHeight="1" thickBot="1">
      <c r="A117" s="232" t="s">
        <v>35</v>
      </c>
      <c r="B117" s="103" t="s">
        <v>186</v>
      </c>
      <c r="C117" s="157">
        <f>C118+C122</f>
        <v>12500</v>
      </c>
      <c r="D117" s="111"/>
      <c r="E117" s="121"/>
      <c r="F117" s="158">
        <f>F118+F122</f>
        <v>12500</v>
      </c>
      <c r="G117" s="198"/>
      <c r="H117" s="157">
        <f>H118+H122</f>
        <v>0</v>
      </c>
      <c r="I117" s="111"/>
      <c r="J117" s="121"/>
      <c r="K117" s="158">
        <f>K118+K122</f>
        <v>0</v>
      </c>
      <c r="L117" s="198"/>
      <c r="M117" s="157">
        <f>M118+M122</f>
        <v>0</v>
      </c>
      <c r="N117" s="111"/>
      <c r="O117" s="121"/>
      <c r="P117" s="158">
        <f>P118+P122</f>
        <v>0</v>
      </c>
      <c r="Q117" s="198"/>
    </row>
    <row r="118" spans="1:17" ht="27.75" customHeight="1">
      <c r="A118" s="159" t="s">
        <v>1</v>
      </c>
      <c r="B118" s="429" t="s">
        <v>9</v>
      </c>
      <c r="C118" s="140">
        <f>C119</f>
        <v>4400</v>
      </c>
      <c r="D118" s="112"/>
      <c r="E118" s="112"/>
      <c r="F118" s="142">
        <f>F119</f>
        <v>4400</v>
      </c>
      <c r="G118" s="431"/>
      <c r="H118" s="140">
        <f>H119</f>
        <v>0</v>
      </c>
      <c r="I118" s="112"/>
      <c r="J118" s="112"/>
      <c r="K118" s="142">
        <f>K119</f>
        <v>0</v>
      </c>
      <c r="L118" s="433"/>
      <c r="M118" s="140">
        <f>M119</f>
        <v>0</v>
      </c>
      <c r="N118" s="112"/>
      <c r="O118" s="112"/>
      <c r="P118" s="142">
        <f>P119</f>
        <v>0</v>
      </c>
      <c r="Q118" s="431"/>
    </row>
    <row r="119" spans="1:17" ht="25.5" customHeight="1">
      <c r="A119" s="211"/>
      <c r="B119" s="430" t="s">
        <v>193</v>
      </c>
      <c r="C119" s="114">
        <f>C120+C121</f>
        <v>4400</v>
      </c>
      <c r="D119" s="115"/>
      <c r="E119" s="115"/>
      <c r="F119" s="115">
        <f>F120+F121</f>
        <v>4400</v>
      </c>
      <c r="G119" s="432"/>
      <c r="H119" s="114">
        <f>H120+H121</f>
        <v>0</v>
      </c>
      <c r="I119" s="115"/>
      <c r="J119" s="115"/>
      <c r="K119" s="115">
        <f>K120+K121</f>
        <v>0</v>
      </c>
      <c r="L119" s="434"/>
      <c r="M119" s="114">
        <f>M120+M121</f>
        <v>0</v>
      </c>
      <c r="N119" s="115"/>
      <c r="O119" s="115"/>
      <c r="P119" s="115">
        <f>P120+P121</f>
        <v>0</v>
      </c>
      <c r="Q119" s="432"/>
    </row>
    <row r="120" spans="1:17" ht="15.75" customHeight="1">
      <c r="A120" s="160" t="s">
        <v>68</v>
      </c>
      <c r="B120" s="161" t="s">
        <v>8</v>
      </c>
      <c r="C120" s="114">
        <v>2000</v>
      </c>
      <c r="D120" s="115"/>
      <c r="E120" s="115"/>
      <c r="F120" s="115">
        <v>2000</v>
      </c>
      <c r="G120" s="119"/>
      <c r="H120" s="114">
        <v>0</v>
      </c>
      <c r="I120" s="115"/>
      <c r="J120" s="115"/>
      <c r="K120" s="115">
        <v>0</v>
      </c>
      <c r="L120" s="116"/>
      <c r="M120" s="114">
        <v>0</v>
      </c>
      <c r="N120" s="115"/>
      <c r="O120" s="115"/>
      <c r="P120" s="115">
        <v>0</v>
      </c>
      <c r="Q120" s="119"/>
    </row>
    <row r="121" spans="1:17" ht="25.5" customHeight="1">
      <c r="A121" s="160" t="s">
        <v>26</v>
      </c>
      <c r="B121" s="109" t="s">
        <v>139</v>
      </c>
      <c r="C121" s="114">
        <v>2400</v>
      </c>
      <c r="D121" s="115"/>
      <c r="E121" s="115"/>
      <c r="F121" s="115">
        <v>2400</v>
      </c>
      <c r="G121" s="116"/>
      <c r="H121" s="8">
        <v>0</v>
      </c>
      <c r="I121" s="9"/>
      <c r="J121" s="9"/>
      <c r="K121" s="9">
        <v>0</v>
      </c>
      <c r="L121" s="3"/>
      <c r="M121" s="8">
        <v>0</v>
      </c>
      <c r="N121" s="9"/>
      <c r="O121" s="9"/>
      <c r="P121" s="9">
        <v>0</v>
      </c>
      <c r="Q121" s="3"/>
    </row>
    <row r="122" spans="1:17" ht="25.5" customHeight="1">
      <c r="A122" s="235" t="s">
        <v>2</v>
      </c>
      <c r="B122" s="274" t="s">
        <v>71</v>
      </c>
      <c r="C122" s="117">
        <f>C123+C124</f>
        <v>8100</v>
      </c>
      <c r="D122" s="118"/>
      <c r="E122" s="118"/>
      <c r="F122" s="118">
        <f>F123+F124</f>
        <v>8100</v>
      </c>
      <c r="G122" s="119"/>
      <c r="H122" s="117">
        <f>H123+H124</f>
        <v>0</v>
      </c>
      <c r="I122" s="118"/>
      <c r="J122" s="118"/>
      <c r="K122" s="118">
        <f>K123+K124</f>
        <v>0</v>
      </c>
      <c r="L122" s="212"/>
      <c r="M122" s="117">
        <f>M123+M124</f>
        <v>0</v>
      </c>
      <c r="N122" s="118"/>
      <c r="O122" s="118"/>
      <c r="P122" s="118">
        <f>P123+P124</f>
        <v>0</v>
      </c>
      <c r="Q122" s="3"/>
    </row>
    <row r="123" spans="1:17" ht="39" customHeight="1">
      <c r="A123" s="160" t="s">
        <v>68</v>
      </c>
      <c r="B123" s="153" t="s">
        <v>140</v>
      </c>
      <c r="C123" s="114">
        <v>600</v>
      </c>
      <c r="D123" s="115"/>
      <c r="E123" s="115"/>
      <c r="F123" s="115">
        <v>600</v>
      </c>
      <c r="G123" s="116"/>
      <c r="H123" s="8">
        <v>0</v>
      </c>
      <c r="I123" s="9"/>
      <c r="J123" s="9"/>
      <c r="K123" s="9">
        <v>0</v>
      </c>
      <c r="L123" s="3"/>
      <c r="M123" s="8">
        <v>0</v>
      </c>
      <c r="N123" s="9"/>
      <c r="O123" s="9"/>
      <c r="P123" s="9">
        <v>0</v>
      </c>
      <c r="Q123" s="3"/>
    </row>
    <row r="124" spans="1:17" ht="63.75" customHeight="1" thickBot="1">
      <c r="A124" s="236" t="s">
        <v>26</v>
      </c>
      <c r="B124" s="237" t="s">
        <v>141</v>
      </c>
      <c r="C124" s="181">
        <v>7500</v>
      </c>
      <c r="D124" s="182"/>
      <c r="E124" s="182"/>
      <c r="F124" s="182">
        <v>7500</v>
      </c>
      <c r="G124" s="183"/>
      <c r="H124" s="11">
        <v>0</v>
      </c>
      <c r="I124" s="12"/>
      <c r="J124" s="12"/>
      <c r="K124" s="12">
        <v>0</v>
      </c>
      <c r="L124" s="4"/>
      <c r="M124" s="11">
        <v>0</v>
      </c>
      <c r="N124" s="12"/>
      <c r="O124" s="12"/>
      <c r="P124" s="12">
        <v>0</v>
      </c>
      <c r="Q124" s="4"/>
    </row>
    <row r="125" spans="1:17" ht="90" customHeight="1" thickBot="1">
      <c r="A125" s="238" t="s">
        <v>56</v>
      </c>
      <c r="B125" s="239" t="s">
        <v>264</v>
      </c>
      <c r="C125" s="204">
        <f>C126+C151+C157+C159+C160+C161</f>
        <v>15665.357</v>
      </c>
      <c r="D125" s="111"/>
      <c r="E125" s="121"/>
      <c r="F125" s="207">
        <f>F126+F151+F157+F159+F160+F161</f>
        <v>15665.357</v>
      </c>
      <c r="G125" s="162"/>
      <c r="H125" s="204">
        <f>H126+H151+H157+H159+H160+H161</f>
        <v>0</v>
      </c>
      <c r="I125" s="111"/>
      <c r="J125" s="121"/>
      <c r="K125" s="207">
        <f>K126+K151+K157+K159+K160+K161</f>
        <v>0</v>
      </c>
      <c r="L125" s="162"/>
      <c r="M125" s="204">
        <f>M126+M151+M157+M159+M160+M161</f>
        <v>0</v>
      </c>
      <c r="N125" s="111"/>
      <c r="O125" s="121"/>
      <c r="P125" s="207">
        <f>P126+P151+P157+P159+P160+P161</f>
        <v>0</v>
      </c>
      <c r="Q125" s="162"/>
    </row>
    <row r="126" spans="1:17" ht="17.25" customHeight="1" thickBot="1">
      <c r="A126" s="159" t="s">
        <v>68</v>
      </c>
      <c r="B126" s="470" t="s">
        <v>31</v>
      </c>
      <c r="C126" s="435">
        <f>C127+C128+C129+C130+C131+C132+C133+C134+C135+C136+C137+C138+C139+C140+C141+C142+C143+C144+C145+C146+C147+C148+C149+C150</f>
        <v>8243.98</v>
      </c>
      <c r="D126" s="112"/>
      <c r="E126" s="112"/>
      <c r="F126" s="380">
        <f>F127+F128+F129+F130+F131+F132+F133+F134+F135+F136+F137+F138+F139+F140+F141+F142+F143+F144+F145+F146+F147+F148+F149+F150</f>
        <v>8243.98</v>
      </c>
      <c r="G126" s="113"/>
      <c r="H126" s="438">
        <f>H127+H128+H129+H130+H131+H132+H133+H134+H135+H136+H137+H138+H139+H140+H141+H142+H143+H144+H145+H146+H147+H148+H149+H150</f>
        <v>0</v>
      </c>
      <c r="I126" s="371"/>
      <c r="J126" s="371"/>
      <c r="K126" s="438">
        <f>K127+K128+K129+K130+K131+K132+K133+K134+K135+K136+K137+K138+K139+K140+K141+K142+K143+K144+K145+K146+K147+K148+K149+K150</f>
        <v>0</v>
      </c>
      <c r="L126" s="372"/>
      <c r="M126" s="380">
        <f>M127+M128+M129+M130+M131+M132+M133+M134+M135+M136+M137+M138+M139+M140+M141+M142+M143+M144+M145+M146+M147+M148+M149+M150</f>
        <v>0</v>
      </c>
      <c r="N126" s="112"/>
      <c r="O126" s="112"/>
      <c r="P126" s="380">
        <f>P127+P128+P129+P130+P131+P132+P133+P134+P135+P136+P137+P138+P139+P140+P141+P142+P143+P144+P145+P146+P147+P148+P149+P150</f>
        <v>0</v>
      </c>
      <c r="Q126" s="113"/>
    </row>
    <row r="127" spans="1:17" ht="26.25" customHeight="1" thickBot="1">
      <c r="A127" s="275"/>
      <c r="B127" s="276" t="s">
        <v>208</v>
      </c>
      <c r="C127" s="436">
        <v>205.728</v>
      </c>
      <c r="D127" s="312"/>
      <c r="E127" s="312"/>
      <c r="F127" s="312">
        <v>205.728</v>
      </c>
      <c r="G127" s="381"/>
      <c r="H127" s="439">
        <v>0</v>
      </c>
      <c r="I127" s="440"/>
      <c r="J127" s="440"/>
      <c r="K127" s="440">
        <v>0</v>
      </c>
      <c r="L127" s="162"/>
      <c r="M127" s="277">
        <v>0</v>
      </c>
      <c r="N127" s="278"/>
      <c r="O127" s="278"/>
      <c r="P127" s="278">
        <v>0</v>
      </c>
      <c r="Q127" s="381"/>
    </row>
    <row r="128" spans="1:17" ht="59.25" customHeight="1">
      <c r="A128" s="159"/>
      <c r="B128" s="382" t="s">
        <v>209</v>
      </c>
      <c r="C128" s="383">
        <v>814.511</v>
      </c>
      <c r="D128" s="384"/>
      <c r="E128" s="384"/>
      <c r="F128" s="384">
        <v>814.511</v>
      </c>
      <c r="G128" s="130"/>
      <c r="H128" s="386">
        <v>0</v>
      </c>
      <c r="I128" s="385"/>
      <c r="J128" s="385"/>
      <c r="K128" s="385">
        <v>0</v>
      </c>
      <c r="L128" s="130"/>
      <c r="M128" s="386">
        <v>0</v>
      </c>
      <c r="N128" s="385"/>
      <c r="O128" s="385"/>
      <c r="P128" s="385">
        <v>0</v>
      </c>
      <c r="Q128" s="22"/>
    </row>
    <row r="129" spans="1:17" ht="33.75" customHeight="1">
      <c r="A129" s="235"/>
      <c r="B129" s="176" t="s">
        <v>210</v>
      </c>
      <c r="C129" s="309">
        <v>508.264</v>
      </c>
      <c r="D129" s="310"/>
      <c r="E129" s="310"/>
      <c r="F129" s="310">
        <v>508.264</v>
      </c>
      <c r="G129" s="165"/>
      <c r="H129" s="163">
        <v>0</v>
      </c>
      <c r="I129" s="164"/>
      <c r="J129" s="164"/>
      <c r="K129" s="164">
        <v>0</v>
      </c>
      <c r="L129" s="165"/>
      <c r="M129" s="163">
        <v>0</v>
      </c>
      <c r="N129" s="164"/>
      <c r="O129" s="164"/>
      <c r="P129" s="164">
        <v>0</v>
      </c>
      <c r="Q129" s="29"/>
    </row>
    <row r="130" spans="1:17" ht="36.75" customHeight="1">
      <c r="A130" s="211"/>
      <c r="B130" s="177" t="s">
        <v>211</v>
      </c>
      <c r="C130" s="437">
        <v>482.379</v>
      </c>
      <c r="D130" s="314"/>
      <c r="E130" s="314"/>
      <c r="F130" s="314">
        <v>482.379</v>
      </c>
      <c r="G130" s="116"/>
      <c r="H130" s="163">
        <v>0</v>
      </c>
      <c r="I130" s="164"/>
      <c r="J130" s="164"/>
      <c r="K130" s="164">
        <v>0</v>
      </c>
      <c r="L130" s="165"/>
      <c r="M130" s="163">
        <v>0</v>
      </c>
      <c r="N130" s="164"/>
      <c r="O130" s="164"/>
      <c r="P130" s="164">
        <v>0</v>
      </c>
      <c r="Q130" s="3"/>
    </row>
    <row r="131" spans="1:17" ht="34.5" customHeight="1">
      <c r="A131" s="211"/>
      <c r="B131" s="177" t="s">
        <v>213</v>
      </c>
      <c r="C131" s="437">
        <v>667.216</v>
      </c>
      <c r="D131" s="314"/>
      <c r="E131" s="314"/>
      <c r="F131" s="314">
        <v>667.216</v>
      </c>
      <c r="G131" s="116"/>
      <c r="H131" s="163">
        <v>0</v>
      </c>
      <c r="I131" s="164"/>
      <c r="J131" s="164"/>
      <c r="K131" s="164">
        <v>0</v>
      </c>
      <c r="L131" s="165"/>
      <c r="M131" s="163">
        <v>0</v>
      </c>
      <c r="N131" s="164"/>
      <c r="O131" s="164"/>
      <c r="P131" s="164">
        <v>0</v>
      </c>
      <c r="Q131" s="3"/>
    </row>
    <row r="132" spans="1:17" ht="60.75" customHeight="1">
      <c r="A132" s="211"/>
      <c r="B132" s="177" t="s">
        <v>212</v>
      </c>
      <c r="C132" s="437">
        <v>412.505</v>
      </c>
      <c r="D132" s="314"/>
      <c r="E132" s="314"/>
      <c r="F132" s="314">
        <v>412.505</v>
      </c>
      <c r="G132" s="116"/>
      <c r="H132" s="163">
        <v>0</v>
      </c>
      <c r="I132" s="164"/>
      <c r="J132" s="164"/>
      <c r="K132" s="164">
        <v>0</v>
      </c>
      <c r="L132" s="165"/>
      <c r="M132" s="163">
        <v>0</v>
      </c>
      <c r="N132" s="164"/>
      <c r="O132" s="164"/>
      <c r="P132" s="164">
        <v>0</v>
      </c>
      <c r="Q132" s="3"/>
    </row>
    <row r="133" spans="1:17" ht="34.5" customHeight="1">
      <c r="A133" s="211"/>
      <c r="B133" s="177" t="s">
        <v>214</v>
      </c>
      <c r="C133" s="437">
        <v>212.769</v>
      </c>
      <c r="D133" s="314"/>
      <c r="E133" s="314"/>
      <c r="F133" s="314">
        <v>212.769</v>
      </c>
      <c r="G133" s="116"/>
      <c r="H133" s="163">
        <v>0</v>
      </c>
      <c r="I133" s="164"/>
      <c r="J133" s="164"/>
      <c r="K133" s="164">
        <v>0</v>
      </c>
      <c r="L133" s="165"/>
      <c r="M133" s="163">
        <v>0</v>
      </c>
      <c r="N133" s="164"/>
      <c r="O133" s="164"/>
      <c r="P133" s="164">
        <v>0</v>
      </c>
      <c r="Q133" s="3"/>
    </row>
    <row r="134" spans="1:17" ht="34.5" customHeight="1">
      <c r="A134" s="211"/>
      <c r="B134" s="177" t="s">
        <v>215</v>
      </c>
      <c r="C134" s="437">
        <v>161.784</v>
      </c>
      <c r="D134" s="314"/>
      <c r="E134" s="314"/>
      <c r="F134" s="314">
        <v>161.784</v>
      </c>
      <c r="G134" s="116"/>
      <c r="H134" s="163">
        <v>0</v>
      </c>
      <c r="I134" s="164"/>
      <c r="J134" s="164"/>
      <c r="K134" s="164">
        <v>0</v>
      </c>
      <c r="L134" s="165"/>
      <c r="M134" s="163">
        <v>0</v>
      </c>
      <c r="N134" s="164"/>
      <c r="O134" s="164"/>
      <c r="P134" s="164">
        <v>0</v>
      </c>
      <c r="Q134" s="3"/>
    </row>
    <row r="135" spans="1:17" ht="72" customHeight="1">
      <c r="A135" s="235"/>
      <c r="B135" s="313" t="s">
        <v>216</v>
      </c>
      <c r="C135" s="309">
        <v>335.569</v>
      </c>
      <c r="D135" s="310"/>
      <c r="E135" s="310"/>
      <c r="F135" s="310">
        <v>335.569</v>
      </c>
      <c r="G135" s="116"/>
      <c r="H135" s="163">
        <v>0</v>
      </c>
      <c r="I135" s="164"/>
      <c r="J135" s="164"/>
      <c r="K135" s="164">
        <v>0</v>
      </c>
      <c r="L135" s="165"/>
      <c r="M135" s="163">
        <v>0</v>
      </c>
      <c r="N135" s="164"/>
      <c r="O135" s="164"/>
      <c r="P135" s="164">
        <v>0</v>
      </c>
      <c r="Q135" s="3"/>
    </row>
    <row r="136" spans="1:17" ht="33.75" customHeight="1">
      <c r="A136" s="235"/>
      <c r="B136" s="177" t="s">
        <v>217</v>
      </c>
      <c r="C136" s="309">
        <v>157.531</v>
      </c>
      <c r="D136" s="310"/>
      <c r="E136" s="310"/>
      <c r="F136" s="310">
        <v>157.531</v>
      </c>
      <c r="G136" s="116"/>
      <c r="H136" s="163">
        <v>0</v>
      </c>
      <c r="I136" s="164"/>
      <c r="J136" s="164"/>
      <c r="K136" s="164">
        <v>0</v>
      </c>
      <c r="L136" s="165"/>
      <c r="M136" s="163">
        <v>0</v>
      </c>
      <c r="N136" s="164"/>
      <c r="O136" s="164"/>
      <c r="P136" s="164">
        <v>0</v>
      </c>
      <c r="Q136" s="29"/>
    </row>
    <row r="137" spans="1:17" ht="33.75" customHeight="1">
      <c r="A137" s="235"/>
      <c r="B137" s="177" t="s">
        <v>218</v>
      </c>
      <c r="C137" s="309">
        <v>197.734</v>
      </c>
      <c r="D137" s="310"/>
      <c r="E137" s="310"/>
      <c r="F137" s="310">
        <v>197.734</v>
      </c>
      <c r="G137" s="116"/>
      <c r="H137" s="163">
        <v>0</v>
      </c>
      <c r="I137" s="164"/>
      <c r="J137" s="164"/>
      <c r="K137" s="164">
        <v>0</v>
      </c>
      <c r="L137" s="165"/>
      <c r="M137" s="163">
        <v>0</v>
      </c>
      <c r="N137" s="164"/>
      <c r="O137" s="164"/>
      <c r="P137" s="164">
        <v>0</v>
      </c>
      <c r="Q137" s="29"/>
    </row>
    <row r="138" spans="1:17" ht="22.5" customHeight="1">
      <c r="A138" s="235"/>
      <c r="B138" s="177" t="s">
        <v>219</v>
      </c>
      <c r="C138" s="309">
        <v>309.081</v>
      </c>
      <c r="D138" s="310"/>
      <c r="E138" s="310"/>
      <c r="F138" s="310">
        <v>309.081</v>
      </c>
      <c r="G138" s="116"/>
      <c r="H138" s="163">
        <v>0</v>
      </c>
      <c r="I138" s="164"/>
      <c r="J138" s="164"/>
      <c r="K138" s="164">
        <v>0</v>
      </c>
      <c r="L138" s="165"/>
      <c r="M138" s="163">
        <v>0</v>
      </c>
      <c r="N138" s="164"/>
      <c r="O138" s="164"/>
      <c r="P138" s="164">
        <v>0</v>
      </c>
      <c r="Q138" s="29"/>
    </row>
    <row r="139" spans="1:17" ht="27.75" customHeight="1" thickBot="1">
      <c r="A139" s="275"/>
      <c r="B139" s="237" t="s">
        <v>220</v>
      </c>
      <c r="C139" s="311">
        <v>159</v>
      </c>
      <c r="D139" s="312"/>
      <c r="E139" s="312"/>
      <c r="F139" s="312">
        <v>159</v>
      </c>
      <c r="G139" s="183"/>
      <c r="H139" s="277">
        <v>0</v>
      </c>
      <c r="I139" s="278"/>
      <c r="J139" s="278"/>
      <c r="K139" s="278">
        <v>0</v>
      </c>
      <c r="L139" s="279"/>
      <c r="M139" s="277">
        <v>0</v>
      </c>
      <c r="N139" s="278"/>
      <c r="O139" s="278"/>
      <c r="P139" s="278">
        <v>0</v>
      </c>
      <c r="Q139" s="47"/>
    </row>
    <row r="140" spans="1:17" ht="25.5" customHeight="1">
      <c r="A140" s="159"/>
      <c r="B140" s="382" t="s">
        <v>221</v>
      </c>
      <c r="C140" s="383">
        <v>251.586</v>
      </c>
      <c r="D140" s="384"/>
      <c r="E140" s="384"/>
      <c r="F140" s="384">
        <v>251.586</v>
      </c>
      <c r="G140" s="130"/>
      <c r="H140" s="386">
        <v>0</v>
      </c>
      <c r="I140" s="385"/>
      <c r="J140" s="385"/>
      <c r="K140" s="385">
        <v>0</v>
      </c>
      <c r="L140" s="130"/>
      <c r="M140" s="386">
        <v>0</v>
      </c>
      <c r="N140" s="385"/>
      <c r="O140" s="385"/>
      <c r="P140" s="385">
        <v>0</v>
      </c>
      <c r="Q140" s="22"/>
    </row>
    <row r="141" spans="1:17" ht="25.5" customHeight="1">
      <c r="A141" s="235"/>
      <c r="B141" s="177" t="s">
        <v>222</v>
      </c>
      <c r="C141" s="309">
        <v>203.463</v>
      </c>
      <c r="D141" s="310"/>
      <c r="E141" s="310"/>
      <c r="F141" s="310">
        <v>203.463</v>
      </c>
      <c r="G141" s="116"/>
      <c r="H141" s="163">
        <v>0</v>
      </c>
      <c r="I141" s="164"/>
      <c r="J141" s="164"/>
      <c r="K141" s="164">
        <v>0</v>
      </c>
      <c r="L141" s="165"/>
      <c r="M141" s="163">
        <v>0</v>
      </c>
      <c r="N141" s="164"/>
      <c r="O141" s="164"/>
      <c r="P141" s="164">
        <v>0</v>
      </c>
      <c r="Q141" s="29"/>
    </row>
    <row r="142" spans="1:17" ht="60" customHeight="1">
      <c r="A142" s="235"/>
      <c r="B142" s="177" t="s">
        <v>223</v>
      </c>
      <c r="C142" s="309">
        <v>363.432</v>
      </c>
      <c r="D142" s="310"/>
      <c r="E142" s="310"/>
      <c r="F142" s="316">
        <v>363.432</v>
      </c>
      <c r="G142" s="116"/>
      <c r="H142" s="163">
        <v>0</v>
      </c>
      <c r="I142" s="164"/>
      <c r="J142" s="164"/>
      <c r="K142" s="164">
        <v>0</v>
      </c>
      <c r="L142" s="165"/>
      <c r="M142" s="163">
        <v>0</v>
      </c>
      <c r="N142" s="164"/>
      <c r="O142" s="164"/>
      <c r="P142" s="164">
        <v>0</v>
      </c>
      <c r="Q142" s="29"/>
    </row>
    <row r="143" spans="1:17" ht="24" customHeight="1">
      <c r="A143" s="235"/>
      <c r="B143" s="177" t="s">
        <v>224</v>
      </c>
      <c r="C143" s="309">
        <v>519.735</v>
      </c>
      <c r="D143" s="310"/>
      <c r="E143" s="310"/>
      <c r="F143" s="316">
        <v>519.735</v>
      </c>
      <c r="G143" s="116"/>
      <c r="H143" s="163">
        <v>0</v>
      </c>
      <c r="I143" s="164"/>
      <c r="J143" s="164"/>
      <c r="K143" s="164">
        <v>0</v>
      </c>
      <c r="L143" s="165"/>
      <c r="M143" s="163">
        <v>0</v>
      </c>
      <c r="N143" s="164"/>
      <c r="O143" s="164"/>
      <c r="P143" s="164">
        <v>0</v>
      </c>
      <c r="Q143" s="29"/>
    </row>
    <row r="144" spans="1:17" ht="60" customHeight="1">
      <c r="A144" s="235"/>
      <c r="B144" s="177" t="s">
        <v>225</v>
      </c>
      <c r="C144" s="309">
        <v>162.47</v>
      </c>
      <c r="D144" s="310"/>
      <c r="E144" s="310"/>
      <c r="F144" s="316">
        <v>162.47</v>
      </c>
      <c r="G144" s="116"/>
      <c r="H144" s="163">
        <v>0</v>
      </c>
      <c r="I144" s="164"/>
      <c r="J144" s="164"/>
      <c r="K144" s="164">
        <v>0</v>
      </c>
      <c r="L144" s="165"/>
      <c r="M144" s="163">
        <v>0</v>
      </c>
      <c r="N144" s="164"/>
      <c r="O144" s="164"/>
      <c r="P144" s="164">
        <v>0</v>
      </c>
      <c r="Q144" s="29"/>
    </row>
    <row r="145" spans="1:17" ht="33.75" customHeight="1">
      <c r="A145" s="235"/>
      <c r="B145" s="177" t="s">
        <v>226</v>
      </c>
      <c r="C145" s="309">
        <v>229.979</v>
      </c>
      <c r="D145" s="310"/>
      <c r="E145" s="310"/>
      <c r="F145" s="310">
        <v>229.979</v>
      </c>
      <c r="G145" s="116"/>
      <c r="H145" s="163">
        <v>0</v>
      </c>
      <c r="I145" s="164"/>
      <c r="J145" s="164"/>
      <c r="K145" s="164">
        <v>0</v>
      </c>
      <c r="L145" s="165"/>
      <c r="M145" s="163">
        <v>0</v>
      </c>
      <c r="N145" s="164"/>
      <c r="O145" s="164"/>
      <c r="P145" s="164">
        <v>0</v>
      </c>
      <c r="Q145" s="29"/>
    </row>
    <row r="146" spans="1:17" ht="27" customHeight="1">
      <c r="A146" s="235"/>
      <c r="B146" s="177" t="s">
        <v>227</v>
      </c>
      <c r="C146" s="309">
        <v>473.138</v>
      </c>
      <c r="D146" s="310"/>
      <c r="E146" s="310"/>
      <c r="F146" s="310">
        <v>473.138</v>
      </c>
      <c r="G146" s="116"/>
      <c r="H146" s="163">
        <v>0</v>
      </c>
      <c r="I146" s="164"/>
      <c r="J146" s="164"/>
      <c r="K146" s="164">
        <v>0</v>
      </c>
      <c r="L146" s="165"/>
      <c r="M146" s="163">
        <v>0</v>
      </c>
      <c r="N146" s="164"/>
      <c r="O146" s="164"/>
      <c r="P146" s="164">
        <v>0</v>
      </c>
      <c r="Q146" s="29"/>
    </row>
    <row r="147" spans="1:17" ht="72.75" customHeight="1">
      <c r="A147" s="235"/>
      <c r="B147" s="177" t="s">
        <v>228</v>
      </c>
      <c r="C147" s="309">
        <v>166.068</v>
      </c>
      <c r="D147" s="310"/>
      <c r="E147" s="310"/>
      <c r="F147" s="310">
        <v>166.068</v>
      </c>
      <c r="G147" s="116"/>
      <c r="H147" s="163">
        <v>0</v>
      </c>
      <c r="I147" s="164"/>
      <c r="J147" s="164"/>
      <c r="K147" s="164">
        <v>0</v>
      </c>
      <c r="L147" s="165"/>
      <c r="M147" s="163">
        <v>0</v>
      </c>
      <c r="N147" s="164"/>
      <c r="O147" s="164"/>
      <c r="P147" s="164">
        <v>0</v>
      </c>
      <c r="Q147" s="29"/>
    </row>
    <row r="148" spans="1:17" ht="34.5" customHeight="1">
      <c r="A148" s="235"/>
      <c r="B148" s="177" t="s">
        <v>229</v>
      </c>
      <c r="C148" s="309">
        <v>486.887</v>
      </c>
      <c r="D148" s="310"/>
      <c r="E148" s="310"/>
      <c r="F148" s="310">
        <v>486.887</v>
      </c>
      <c r="G148" s="116"/>
      <c r="H148" s="163">
        <v>0</v>
      </c>
      <c r="I148" s="164"/>
      <c r="J148" s="164"/>
      <c r="K148" s="164">
        <v>0</v>
      </c>
      <c r="L148" s="165"/>
      <c r="M148" s="163">
        <v>0</v>
      </c>
      <c r="N148" s="164"/>
      <c r="O148" s="164"/>
      <c r="P148" s="164">
        <v>0</v>
      </c>
      <c r="Q148" s="29"/>
    </row>
    <row r="149" spans="1:17" ht="63" customHeight="1">
      <c r="A149" s="235"/>
      <c r="B149" s="176" t="s">
        <v>230</v>
      </c>
      <c r="C149" s="309">
        <v>696.333</v>
      </c>
      <c r="D149" s="310"/>
      <c r="E149" s="310"/>
      <c r="F149" s="310">
        <v>696.333</v>
      </c>
      <c r="G149" s="116"/>
      <c r="H149" s="163">
        <v>0</v>
      </c>
      <c r="I149" s="164"/>
      <c r="J149" s="164"/>
      <c r="K149" s="164">
        <v>0</v>
      </c>
      <c r="L149" s="165"/>
      <c r="M149" s="163">
        <v>0</v>
      </c>
      <c r="N149" s="164"/>
      <c r="O149" s="164"/>
      <c r="P149" s="164">
        <v>0</v>
      </c>
      <c r="Q149" s="29"/>
    </row>
    <row r="150" spans="1:17" ht="27.75" customHeight="1">
      <c r="A150" s="235"/>
      <c r="B150" s="177" t="s">
        <v>231</v>
      </c>
      <c r="C150" s="309">
        <v>66.818</v>
      </c>
      <c r="D150" s="310"/>
      <c r="E150" s="310"/>
      <c r="F150" s="310">
        <v>66.818</v>
      </c>
      <c r="G150" s="165"/>
      <c r="H150" s="163">
        <v>0</v>
      </c>
      <c r="I150" s="164"/>
      <c r="J150" s="164"/>
      <c r="K150" s="164">
        <v>0</v>
      </c>
      <c r="L150" s="165"/>
      <c r="M150" s="163">
        <v>0</v>
      </c>
      <c r="N150" s="164"/>
      <c r="O150" s="164"/>
      <c r="P150" s="164">
        <v>0</v>
      </c>
      <c r="Q150" s="29"/>
    </row>
    <row r="151" spans="1:17" ht="17.25" customHeight="1" thickBot="1">
      <c r="A151" s="275" t="s">
        <v>26</v>
      </c>
      <c r="B151" s="471" t="s">
        <v>30</v>
      </c>
      <c r="C151" s="389">
        <f>C152+C153+C154+C155+C156</f>
        <v>521.3770000000001</v>
      </c>
      <c r="D151" s="388"/>
      <c r="E151" s="388"/>
      <c r="F151" s="387">
        <f>F152+F153+F154+F155+F156</f>
        <v>521.3770000000001</v>
      </c>
      <c r="G151" s="279"/>
      <c r="H151" s="389">
        <f>H152+H153+H154+H155+H156</f>
        <v>0</v>
      </c>
      <c r="I151" s="388"/>
      <c r="J151" s="388"/>
      <c r="K151" s="387">
        <f>K152+K153+K154+K155+K156</f>
        <v>0</v>
      </c>
      <c r="L151" s="279"/>
      <c r="M151" s="389">
        <f>M152+M153+M154+M155+M156</f>
        <v>0</v>
      </c>
      <c r="N151" s="388"/>
      <c r="O151" s="388"/>
      <c r="P151" s="387">
        <f>P152+P153+P154+P155+P156</f>
        <v>0</v>
      </c>
      <c r="Q151" s="47"/>
    </row>
    <row r="152" spans="1:17" ht="37.5" customHeight="1">
      <c r="A152" s="461"/>
      <c r="B152" s="382" t="s">
        <v>233</v>
      </c>
      <c r="C152" s="462">
        <v>121.951</v>
      </c>
      <c r="D152" s="384"/>
      <c r="E152" s="384"/>
      <c r="F152" s="384">
        <v>121.951</v>
      </c>
      <c r="G152" s="130"/>
      <c r="H152" s="463">
        <v>0</v>
      </c>
      <c r="I152" s="385"/>
      <c r="J152" s="385"/>
      <c r="K152" s="385">
        <v>0</v>
      </c>
      <c r="L152" s="130"/>
      <c r="M152" s="386">
        <v>0</v>
      </c>
      <c r="N152" s="385"/>
      <c r="O152" s="385"/>
      <c r="P152" s="385">
        <v>0</v>
      </c>
      <c r="Q152" s="22"/>
    </row>
    <row r="153" spans="1:17" ht="27" customHeight="1">
      <c r="A153" s="315"/>
      <c r="B153" s="177" t="s">
        <v>232</v>
      </c>
      <c r="C153" s="316">
        <v>191.846</v>
      </c>
      <c r="D153" s="310"/>
      <c r="E153" s="310"/>
      <c r="F153" s="310">
        <v>191.846</v>
      </c>
      <c r="G153" s="165"/>
      <c r="H153" s="317">
        <v>0</v>
      </c>
      <c r="I153" s="164"/>
      <c r="J153" s="164"/>
      <c r="K153" s="164">
        <v>0</v>
      </c>
      <c r="L153" s="165"/>
      <c r="M153" s="163">
        <v>0</v>
      </c>
      <c r="N153" s="164"/>
      <c r="O153" s="164"/>
      <c r="P153" s="164">
        <v>0</v>
      </c>
      <c r="Q153" s="29"/>
    </row>
    <row r="154" spans="1:17" ht="39.75" customHeight="1">
      <c r="A154" s="315"/>
      <c r="B154" s="177" t="s">
        <v>234</v>
      </c>
      <c r="C154" s="316">
        <v>5</v>
      </c>
      <c r="D154" s="310"/>
      <c r="E154" s="310"/>
      <c r="F154" s="310">
        <v>5</v>
      </c>
      <c r="G154" s="165"/>
      <c r="H154" s="317">
        <v>0</v>
      </c>
      <c r="I154" s="164"/>
      <c r="J154" s="164"/>
      <c r="K154" s="164">
        <v>0</v>
      </c>
      <c r="L154" s="165"/>
      <c r="M154" s="163">
        <v>0</v>
      </c>
      <c r="N154" s="164"/>
      <c r="O154" s="164"/>
      <c r="P154" s="164">
        <v>0</v>
      </c>
      <c r="Q154" s="29"/>
    </row>
    <row r="155" spans="1:17" ht="41.25" customHeight="1">
      <c r="A155" s="315"/>
      <c r="B155" s="177" t="s">
        <v>251</v>
      </c>
      <c r="C155" s="316">
        <v>30</v>
      </c>
      <c r="D155" s="310"/>
      <c r="E155" s="310"/>
      <c r="F155" s="310">
        <v>30</v>
      </c>
      <c r="G155" s="165"/>
      <c r="H155" s="317">
        <v>0</v>
      </c>
      <c r="I155" s="164"/>
      <c r="J155" s="164"/>
      <c r="K155" s="164">
        <v>0</v>
      </c>
      <c r="L155" s="165"/>
      <c r="M155" s="163">
        <v>0</v>
      </c>
      <c r="N155" s="164"/>
      <c r="O155" s="164"/>
      <c r="P155" s="164">
        <v>0</v>
      </c>
      <c r="Q155" s="29"/>
    </row>
    <row r="156" spans="1:17" ht="40.5" customHeight="1">
      <c r="A156" s="315"/>
      <c r="B156" s="177" t="s">
        <v>252</v>
      </c>
      <c r="C156" s="316">
        <v>172.58</v>
      </c>
      <c r="D156" s="310"/>
      <c r="E156" s="310"/>
      <c r="F156" s="310">
        <v>172.58</v>
      </c>
      <c r="G156" s="165"/>
      <c r="H156" s="317">
        <v>0</v>
      </c>
      <c r="I156" s="164"/>
      <c r="J156" s="164"/>
      <c r="K156" s="164">
        <v>0</v>
      </c>
      <c r="L156" s="165"/>
      <c r="M156" s="163">
        <v>0</v>
      </c>
      <c r="N156" s="164"/>
      <c r="O156" s="164"/>
      <c r="P156" s="164">
        <v>0</v>
      </c>
      <c r="Q156" s="29"/>
    </row>
    <row r="157" spans="1:17" ht="30" customHeight="1">
      <c r="A157" s="235" t="s">
        <v>64</v>
      </c>
      <c r="B157" s="472" t="s">
        <v>44</v>
      </c>
      <c r="C157" s="117">
        <f>C158</f>
        <v>50</v>
      </c>
      <c r="D157" s="118"/>
      <c r="E157" s="118"/>
      <c r="F157" s="118">
        <f>F158</f>
        <v>50</v>
      </c>
      <c r="G157" s="116"/>
      <c r="H157" s="201">
        <f aca="true" t="shared" si="5" ref="H157:P157">H158</f>
        <v>0</v>
      </c>
      <c r="I157" s="118"/>
      <c r="J157" s="118"/>
      <c r="K157" s="118">
        <f t="shared" si="5"/>
        <v>0</v>
      </c>
      <c r="L157" s="119"/>
      <c r="M157" s="117">
        <f t="shared" si="5"/>
        <v>0</v>
      </c>
      <c r="N157" s="118"/>
      <c r="O157" s="118"/>
      <c r="P157" s="118">
        <f t="shared" si="5"/>
        <v>0</v>
      </c>
      <c r="Q157" s="119"/>
    </row>
    <row r="158" spans="1:17" ht="36.75" customHeight="1">
      <c r="A158" s="235"/>
      <c r="B158" s="177" t="s">
        <v>159</v>
      </c>
      <c r="C158" s="114">
        <v>50</v>
      </c>
      <c r="D158" s="115"/>
      <c r="E158" s="115"/>
      <c r="F158" s="115">
        <v>50</v>
      </c>
      <c r="G158" s="116"/>
      <c r="H158" s="10">
        <v>0</v>
      </c>
      <c r="I158" s="9"/>
      <c r="J158" s="9"/>
      <c r="K158" s="9">
        <v>0</v>
      </c>
      <c r="L158" s="3"/>
      <c r="M158" s="8">
        <v>0</v>
      </c>
      <c r="N158" s="9"/>
      <c r="O158" s="9"/>
      <c r="P158" s="9">
        <v>0</v>
      </c>
      <c r="Q158" s="3"/>
    </row>
    <row r="159" spans="1:17" ht="51" customHeight="1">
      <c r="A159" s="211" t="s">
        <v>46</v>
      </c>
      <c r="B159" s="472" t="s">
        <v>263</v>
      </c>
      <c r="C159" s="117">
        <v>150</v>
      </c>
      <c r="D159" s="118"/>
      <c r="E159" s="118"/>
      <c r="F159" s="118">
        <v>150</v>
      </c>
      <c r="G159" s="116"/>
      <c r="H159" s="72">
        <v>0</v>
      </c>
      <c r="I159" s="68"/>
      <c r="J159" s="68"/>
      <c r="K159" s="68">
        <v>0</v>
      </c>
      <c r="L159" s="212"/>
      <c r="M159" s="51">
        <v>0</v>
      </c>
      <c r="N159" s="68"/>
      <c r="O159" s="68"/>
      <c r="P159" s="68">
        <v>0</v>
      </c>
      <c r="Q159" s="3"/>
    </row>
    <row r="160" spans="1:17" ht="54.75" customHeight="1">
      <c r="A160" s="211" t="s">
        <v>47</v>
      </c>
      <c r="B160" s="472" t="s">
        <v>242</v>
      </c>
      <c r="C160" s="202">
        <v>700</v>
      </c>
      <c r="D160" s="199"/>
      <c r="E160" s="199"/>
      <c r="F160" s="199">
        <v>700</v>
      </c>
      <c r="G160" s="120"/>
      <c r="H160" s="72">
        <v>0</v>
      </c>
      <c r="I160" s="68"/>
      <c r="J160" s="68"/>
      <c r="K160" s="68">
        <v>0</v>
      </c>
      <c r="L160" s="212"/>
      <c r="M160" s="51">
        <v>0</v>
      </c>
      <c r="N160" s="68"/>
      <c r="O160" s="68"/>
      <c r="P160" s="68">
        <v>0</v>
      </c>
      <c r="Q160" s="3"/>
    </row>
    <row r="161" spans="1:17" ht="65.25" customHeight="1" thickBot="1">
      <c r="A161" s="240" t="s">
        <v>67</v>
      </c>
      <c r="B161" s="471" t="s">
        <v>241</v>
      </c>
      <c r="C161" s="375">
        <v>6000</v>
      </c>
      <c r="D161" s="376"/>
      <c r="E161" s="376"/>
      <c r="F161" s="376">
        <v>6000</v>
      </c>
      <c r="G161" s="183"/>
      <c r="H161" s="203">
        <v>0</v>
      </c>
      <c r="I161" s="12"/>
      <c r="J161" s="12"/>
      <c r="K161" s="12">
        <v>0</v>
      </c>
      <c r="L161" s="4"/>
      <c r="M161" s="11">
        <v>0</v>
      </c>
      <c r="N161" s="12"/>
      <c r="O161" s="12"/>
      <c r="P161" s="12">
        <v>0</v>
      </c>
      <c r="Q161" s="4"/>
    </row>
    <row r="162" spans="1:17" ht="64.5" customHeight="1" thickBot="1">
      <c r="A162" s="241" t="s">
        <v>45</v>
      </c>
      <c r="B162" s="200" t="s">
        <v>187</v>
      </c>
      <c r="C162" s="204">
        <f>C163+C167</f>
        <v>12575.673999999999</v>
      </c>
      <c r="D162" s="205"/>
      <c r="E162" s="206"/>
      <c r="F162" s="207">
        <f>F163+F167</f>
        <v>12575.673999999999</v>
      </c>
      <c r="G162" s="162"/>
      <c r="H162" s="204">
        <f>H163+H167</f>
        <v>2737.15</v>
      </c>
      <c r="I162" s="205"/>
      <c r="J162" s="206"/>
      <c r="K162" s="207">
        <f>K163+K167</f>
        <v>2737.15</v>
      </c>
      <c r="L162" s="122"/>
      <c r="M162" s="204">
        <f>M163+M167</f>
        <v>2709.15</v>
      </c>
      <c r="N162" s="205"/>
      <c r="O162" s="206"/>
      <c r="P162" s="207">
        <f>P163+P167</f>
        <v>2709.15</v>
      </c>
      <c r="Q162" s="162"/>
    </row>
    <row r="163" spans="1:17" ht="25.5" customHeight="1">
      <c r="A163" s="242" t="s">
        <v>260</v>
      </c>
      <c r="B163" s="429" t="s">
        <v>71</v>
      </c>
      <c r="C163" s="451">
        <f>C164+C165+C166</f>
        <v>7390</v>
      </c>
      <c r="D163" s="380"/>
      <c r="E163" s="380"/>
      <c r="F163" s="380">
        <f>F164+F165+F166</f>
        <v>7390</v>
      </c>
      <c r="G163" s="113"/>
      <c r="H163" s="451">
        <f>H164+H165+H166</f>
        <v>122.4</v>
      </c>
      <c r="I163" s="380"/>
      <c r="J163" s="380"/>
      <c r="K163" s="380">
        <f>K164+K165+K166</f>
        <v>122.4</v>
      </c>
      <c r="L163" s="113"/>
      <c r="M163" s="451">
        <f>M164+M165+M166</f>
        <v>94.4</v>
      </c>
      <c r="N163" s="380"/>
      <c r="O163" s="380"/>
      <c r="P163" s="380">
        <f>P164+P165+P166</f>
        <v>94.4</v>
      </c>
      <c r="Q163" s="130"/>
    </row>
    <row r="164" spans="1:17" ht="72" customHeight="1">
      <c r="A164" s="149" t="s">
        <v>68</v>
      </c>
      <c r="B164" s="168" t="s">
        <v>142</v>
      </c>
      <c r="C164" s="114">
        <v>1690</v>
      </c>
      <c r="D164" s="115"/>
      <c r="E164" s="115"/>
      <c r="F164" s="115">
        <v>1690</v>
      </c>
      <c r="G164" s="116"/>
      <c r="H164" s="8">
        <v>122.4</v>
      </c>
      <c r="I164" s="9"/>
      <c r="J164" s="9"/>
      <c r="K164" s="9">
        <v>122.4</v>
      </c>
      <c r="L164" s="3"/>
      <c r="M164" s="8">
        <v>94.4</v>
      </c>
      <c r="N164" s="9"/>
      <c r="O164" s="9"/>
      <c r="P164" s="9">
        <v>94.4</v>
      </c>
      <c r="Q164" s="3"/>
    </row>
    <row r="165" spans="1:17" ht="24.75" customHeight="1">
      <c r="A165" s="149" t="s">
        <v>26</v>
      </c>
      <c r="B165" s="390" t="s">
        <v>125</v>
      </c>
      <c r="C165" s="114">
        <v>700</v>
      </c>
      <c r="D165" s="115"/>
      <c r="E165" s="115"/>
      <c r="F165" s="115">
        <v>700</v>
      </c>
      <c r="G165" s="116"/>
      <c r="H165" s="8">
        <v>0</v>
      </c>
      <c r="I165" s="9"/>
      <c r="J165" s="9"/>
      <c r="K165" s="9">
        <v>0</v>
      </c>
      <c r="L165" s="3"/>
      <c r="M165" s="8">
        <v>0</v>
      </c>
      <c r="N165" s="9"/>
      <c r="O165" s="9"/>
      <c r="P165" s="9">
        <v>0</v>
      </c>
      <c r="Q165" s="3"/>
    </row>
    <row r="166" spans="1:17" ht="59.25" customHeight="1">
      <c r="A166" s="37" t="s">
        <v>64</v>
      </c>
      <c r="B166" s="171" t="s">
        <v>0</v>
      </c>
      <c r="C166" s="42">
        <v>5000</v>
      </c>
      <c r="D166" s="43"/>
      <c r="E166" s="43"/>
      <c r="F166" s="43">
        <v>5000</v>
      </c>
      <c r="G166" s="29"/>
      <c r="H166" s="42">
        <v>0</v>
      </c>
      <c r="I166" s="43"/>
      <c r="J166" s="43"/>
      <c r="K166" s="43">
        <v>0</v>
      </c>
      <c r="L166" s="29"/>
      <c r="M166" s="42">
        <v>0</v>
      </c>
      <c r="N166" s="43"/>
      <c r="O166" s="43"/>
      <c r="P166" s="43">
        <v>0</v>
      </c>
      <c r="Q166" s="29"/>
    </row>
    <row r="167" spans="1:17" ht="25.5" customHeight="1">
      <c r="A167" s="38" t="s">
        <v>261</v>
      </c>
      <c r="B167" s="473" t="s">
        <v>9</v>
      </c>
      <c r="C167" s="53">
        <f>C168</f>
        <v>5185.674</v>
      </c>
      <c r="D167" s="189"/>
      <c r="E167" s="189"/>
      <c r="F167" s="189">
        <f>F168</f>
        <v>5185.674</v>
      </c>
      <c r="G167" s="39"/>
      <c r="H167" s="53">
        <f>H168</f>
        <v>2614.75</v>
      </c>
      <c r="I167" s="189"/>
      <c r="J167" s="189"/>
      <c r="K167" s="189">
        <f>K168</f>
        <v>2614.75</v>
      </c>
      <c r="L167" s="39"/>
      <c r="M167" s="53">
        <f>M168</f>
        <v>2614.75</v>
      </c>
      <c r="N167" s="189"/>
      <c r="O167" s="189"/>
      <c r="P167" s="189">
        <f>P168</f>
        <v>2614.75</v>
      </c>
      <c r="Q167" s="39"/>
    </row>
    <row r="168" spans="1:17" ht="37.5" customHeight="1" thickBot="1">
      <c r="A168" s="25" t="s">
        <v>46</v>
      </c>
      <c r="B168" s="219" t="s">
        <v>143</v>
      </c>
      <c r="C168" s="350">
        <v>5185.674</v>
      </c>
      <c r="D168" s="351"/>
      <c r="E168" s="351"/>
      <c r="F168" s="351">
        <v>5185.674</v>
      </c>
      <c r="G168" s="4"/>
      <c r="H168" s="11">
        <v>2614.75</v>
      </c>
      <c r="I168" s="12"/>
      <c r="J168" s="12"/>
      <c r="K168" s="12">
        <v>2614.75</v>
      </c>
      <c r="L168" s="4"/>
      <c r="M168" s="11">
        <v>2614.75</v>
      </c>
      <c r="N168" s="12"/>
      <c r="O168" s="12"/>
      <c r="P168" s="12">
        <v>2614.75</v>
      </c>
      <c r="Q168" s="4"/>
    </row>
    <row r="169" spans="1:17" ht="78.75" customHeight="1" thickBot="1">
      <c r="A169" s="244" t="s">
        <v>58</v>
      </c>
      <c r="B169" s="245" t="s">
        <v>188</v>
      </c>
      <c r="C169" s="40">
        <f>C170+C171+C172</f>
        <v>1000</v>
      </c>
      <c r="D169" s="208"/>
      <c r="E169" s="210"/>
      <c r="F169" s="41">
        <f>F170+F171+F172</f>
        <v>1000</v>
      </c>
      <c r="G169" s="209"/>
      <c r="H169" s="40">
        <f>H170+H171+H172</f>
        <v>60.44</v>
      </c>
      <c r="I169" s="208"/>
      <c r="J169" s="210"/>
      <c r="K169" s="41">
        <f>K170+K171+K172</f>
        <v>60.44</v>
      </c>
      <c r="L169" s="209"/>
      <c r="M169" s="40">
        <f>M170+M171+M172</f>
        <v>65.05</v>
      </c>
      <c r="N169" s="208"/>
      <c r="O169" s="210"/>
      <c r="P169" s="41">
        <f>P170+P171+P172</f>
        <v>65.05</v>
      </c>
      <c r="Q169" s="209"/>
    </row>
    <row r="170" spans="1:17" ht="75" customHeight="1" thickBot="1">
      <c r="A170" s="359" t="s">
        <v>68</v>
      </c>
      <c r="B170" s="452" t="s">
        <v>145</v>
      </c>
      <c r="C170" s="445">
        <v>170</v>
      </c>
      <c r="D170" s="208"/>
      <c r="E170" s="208"/>
      <c r="F170" s="208">
        <v>170</v>
      </c>
      <c r="G170" s="209"/>
      <c r="H170" s="453">
        <v>60.44</v>
      </c>
      <c r="I170" s="208"/>
      <c r="J170" s="208"/>
      <c r="K170" s="208">
        <v>60.44</v>
      </c>
      <c r="L170" s="209"/>
      <c r="M170" s="445">
        <v>65.05</v>
      </c>
      <c r="N170" s="208"/>
      <c r="O170" s="208"/>
      <c r="P170" s="208">
        <v>65.05</v>
      </c>
      <c r="Q170" s="209"/>
    </row>
    <row r="171" spans="1:17" ht="60.75" customHeight="1">
      <c r="A171" s="57" t="s">
        <v>26</v>
      </c>
      <c r="B171" s="194" t="s">
        <v>144</v>
      </c>
      <c r="C171" s="42">
        <v>350</v>
      </c>
      <c r="D171" s="43"/>
      <c r="E171" s="43"/>
      <c r="F171" s="43">
        <v>350</v>
      </c>
      <c r="G171" s="29"/>
      <c r="H171" s="60">
        <v>0</v>
      </c>
      <c r="I171" s="30"/>
      <c r="J171" s="30"/>
      <c r="K171" s="30">
        <v>0</v>
      </c>
      <c r="L171" s="22"/>
      <c r="M171" s="60">
        <v>0</v>
      </c>
      <c r="N171" s="30"/>
      <c r="O171" s="30"/>
      <c r="P171" s="30">
        <v>0</v>
      </c>
      <c r="Q171" s="22"/>
    </row>
    <row r="172" spans="1:17" ht="75.75" customHeight="1" thickBot="1">
      <c r="A172" s="25" t="s">
        <v>64</v>
      </c>
      <c r="B172" s="195" t="s">
        <v>146</v>
      </c>
      <c r="C172" s="11">
        <v>480</v>
      </c>
      <c r="D172" s="12"/>
      <c r="E172" s="12"/>
      <c r="F172" s="12">
        <v>480</v>
      </c>
      <c r="G172" s="4"/>
      <c r="H172" s="11">
        <v>0</v>
      </c>
      <c r="I172" s="12"/>
      <c r="J172" s="12"/>
      <c r="K172" s="12">
        <v>0</v>
      </c>
      <c r="L172" s="4"/>
      <c r="M172" s="11">
        <v>0</v>
      </c>
      <c r="N172" s="12"/>
      <c r="O172" s="12"/>
      <c r="P172" s="12">
        <v>0</v>
      </c>
      <c r="Q172" s="4"/>
    </row>
    <row r="173" spans="1:17" ht="114.75" customHeight="1" thickBot="1">
      <c r="A173" s="246" t="s">
        <v>25</v>
      </c>
      <c r="B173" s="103" t="s">
        <v>189</v>
      </c>
      <c r="C173" s="50">
        <f>C174+C176+C178+C180+C185</f>
        <v>1263</v>
      </c>
      <c r="D173" s="41"/>
      <c r="E173" s="41"/>
      <c r="F173" s="41">
        <f>F174+F176+F178+F180+F185</f>
        <v>1263</v>
      </c>
      <c r="G173" s="92"/>
      <c r="H173" s="40">
        <f>H174+H176+H178+H180+H185</f>
        <v>0</v>
      </c>
      <c r="I173" s="41"/>
      <c r="J173" s="41"/>
      <c r="K173" s="41">
        <f>K174+K176+K178+K180+K185</f>
        <v>0</v>
      </c>
      <c r="L173" s="92"/>
      <c r="M173" s="50">
        <f>M174+M176+M178+M180+M185</f>
        <v>0</v>
      </c>
      <c r="N173" s="41"/>
      <c r="O173" s="41"/>
      <c r="P173" s="41">
        <f>P174+P176+P178+P180+P185</f>
        <v>0</v>
      </c>
      <c r="Q173" s="92"/>
    </row>
    <row r="174" spans="1:17" ht="16.5" customHeight="1">
      <c r="A174" s="57" t="s">
        <v>68</v>
      </c>
      <c r="B174" s="281" t="s">
        <v>150</v>
      </c>
      <c r="C174" s="60">
        <f>C175</f>
        <v>35</v>
      </c>
      <c r="D174" s="30"/>
      <c r="E174" s="30"/>
      <c r="F174" s="30">
        <f>F175</f>
        <v>35</v>
      </c>
      <c r="G174" s="22"/>
      <c r="H174" s="60">
        <f>H175</f>
        <v>0</v>
      </c>
      <c r="I174" s="30"/>
      <c r="J174" s="30"/>
      <c r="K174" s="30">
        <f>K175</f>
        <v>0</v>
      </c>
      <c r="L174" s="22"/>
      <c r="M174" s="60">
        <f>M175</f>
        <v>0</v>
      </c>
      <c r="N174" s="30"/>
      <c r="O174" s="30"/>
      <c r="P174" s="30">
        <f>P175</f>
        <v>0</v>
      </c>
      <c r="Q174" s="22"/>
    </row>
    <row r="175" spans="1:17" ht="27" customHeight="1">
      <c r="A175" s="23" t="s">
        <v>69</v>
      </c>
      <c r="B175" s="168" t="s">
        <v>147</v>
      </c>
      <c r="C175" s="8">
        <v>35</v>
      </c>
      <c r="D175" s="9"/>
      <c r="E175" s="9"/>
      <c r="F175" s="9">
        <v>35</v>
      </c>
      <c r="G175" s="3"/>
      <c r="H175" s="8">
        <v>0</v>
      </c>
      <c r="I175" s="9"/>
      <c r="J175" s="9"/>
      <c r="K175" s="9">
        <v>0</v>
      </c>
      <c r="L175" s="3"/>
      <c r="M175" s="8">
        <v>0</v>
      </c>
      <c r="N175" s="9"/>
      <c r="O175" s="9"/>
      <c r="P175" s="9">
        <v>0</v>
      </c>
      <c r="Q175" s="3"/>
    </row>
    <row r="176" spans="1:17" ht="24.75" customHeight="1">
      <c r="A176" s="23" t="s">
        <v>26</v>
      </c>
      <c r="B176" s="282" t="s">
        <v>148</v>
      </c>
      <c r="C176" s="8">
        <f>C177</f>
        <v>200</v>
      </c>
      <c r="D176" s="9"/>
      <c r="E176" s="9"/>
      <c r="F176" s="9">
        <f>F177</f>
        <v>200</v>
      </c>
      <c r="G176" s="3"/>
      <c r="H176" s="8">
        <f>H177</f>
        <v>0</v>
      </c>
      <c r="I176" s="9"/>
      <c r="J176" s="9"/>
      <c r="K176" s="9">
        <f>K177</f>
        <v>0</v>
      </c>
      <c r="L176" s="3"/>
      <c r="M176" s="8">
        <f>M177</f>
        <v>0</v>
      </c>
      <c r="N176" s="9"/>
      <c r="O176" s="9"/>
      <c r="P176" s="9">
        <f>P177</f>
        <v>0</v>
      </c>
      <c r="Q176" s="3"/>
    </row>
    <row r="177" spans="1:17" ht="38.25" customHeight="1">
      <c r="A177" s="23" t="s">
        <v>28</v>
      </c>
      <c r="B177" s="168" t="s">
        <v>151</v>
      </c>
      <c r="C177" s="8">
        <v>200</v>
      </c>
      <c r="D177" s="9"/>
      <c r="E177" s="9"/>
      <c r="F177" s="9">
        <v>200</v>
      </c>
      <c r="G177" s="3"/>
      <c r="H177" s="8">
        <v>0</v>
      </c>
      <c r="I177" s="9"/>
      <c r="J177" s="9"/>
      <c r="K177" s="9">
        <v>0</v>
      </c>
      <c r="L177" s="3"/>
      <c r="M177" s="8">
        <v>0</v>
      </c>
      <c r="N177" s="9"/>
      <c r="O177" s="9"/>
      <c r="P177" s="9">
        <v>0</v>
      </c>
      <c r="Q177" s="3"/>
    </row>
    <row r="178" spans="1:17" ht="24.75" customHeight="1">
      <c r="A178" s="23" t="s">
        <v>64</v>
      </c>
      <c r="B178" s="282" t="s">
        <v>152</v>
      </c>
      <c r="C178" s="8">
        <f>C179</f>
        <v>200</v>
      </c>
      <c r="D178" s="9"/>
      <c r="E178" s="9"/>
      <c r="F178" s="9">
        <f>F179</f>
        <v>200</v>
      </c>
      <c r="G178" s="3"/>
      <c r="H178" s="8">
        <f>H179</f>
        <v>0</v>
      </c>
      <c r="I178" s="9"/>
      <c r="J178" s="9"/>
      <c r="K178" s="9">
        <f>K179</f>
        <v>0</v>
      </c>
      <c r="L178" s="3"/>
      <c r="M178" s="8">
        <f>M179</f>
        <v>0</v>
      </c>
      <c r="N178" s="9"/>
      <c r="O178" s="9"/>
      <c r="P178" s="9">
        <f>P179</f>
        <v>0</v>
      </c>
      <c r="Q178" s="3"/>
    </row>
    <row r="179" spans="1:17" ht="37.5" customHeight="1">
      <c r="A179" s="23" t="s">
        <v>40</v>
      </c>
      <c r="B179" s="168" t="s">
        <v>151</v>
      </c>
      <c r="C179" s="8">
        <v>200</v>
      </c>
      <c r="D179" s="9"/>
      <c r="E179" s="9"/>
      <c r="F179" s="9">
        <v>200</v>
      </c>
      <c r="G179" s="3"/>
      <c r="H179" s="8">
        <v>0</v>
      </c>
      <c r="I179" s="9"/>
      <c r="J179" s="9"/>
      <c r="K179" s="9">
        <v>0</v>
      </c>
      <c r="L179" s="3"/>
      <c r="M179" s="8">
        <v>0</v>
      </c>
      <c r="N179" s="9"/>
      <c r="O179" s="9"/>
      <c r="P179" s="9">
        <v>0</v>
      </c>
      <c r="Q179" s="3"/>
    </row>
    <row r="180" spans="1:17" ht="15" customHeight="1">
      <c r="A180" s="23" t="s">
        <v>46</v>
      </c>
      <c r="B180" s="282" t="s">
        <v>149</v>
      </c>
      <c r="C180" s="8">
        <f>C181+C182+C183+C184</f>
        <v>393</v>
      </c>
      <c r="D180" s="9"/>
      <c r="E180" s="9"/>
      <c r="F180" s="9">
        <f>F181+F182+F183+F184</f>
        <v>393</v>
      </c>
      <c r="G180" s="3"/>
      <c r="H180" s="8">
        <f>H181+H182+H183+H184</f>
        <v>0</v>
      </c>
      <c r="I180" s="9"/>
      <c r="J180" s="9"/>
      <c r="K180" s="9">
        <f>K181+K182+K183+K184</f>
        <v>0</v>
      </c>
      <c r="L180" s="3"/>
      <c r="M180" s="8">
        <f>M181+M182+M183+M184</f>
        <v>0</v>
      </c>
      <c r="N180" s="9"/>
      <c r="O180" s="9"/>
      <c r="P180" s="9">
        <f>P181+P182+P183+P184</f>
        <v>0</v>
      </c>
      <c r="Q180" s="3"/>
    </row>
    <row r="181" spans="1:17" ht="15" customHeight="1">
      <c r="A181" s="23" t="s">
        <v>41</v>
      </c>
      <c r="B181" s="168" t="s">
        <v>153</v>
      </c>
      <c r="C181" s="8">
        <v>141</v>
      </c>
      <c r="D181" s="9"/>
      <c r="E181" s="9"/>
      <c r="F181" s="9">
        <v>141</v>
      </c>
      <c r="G181" s="3"/>
      <c r="H181" s="8">
        <v>0</v>
      </c>
      <c r="I181" s="9"/>
      <c r="J181" s="9"/>
      <c r="K181" s="9">
        <v>0</v>
      </c>
      <c r="L181" s="3"/>
      <c r="M181" s="8">
        <v>0</v>
      </c>
      <c r="N181" s="9"/>
      <c r="O181" s="9"/>
      <c r="P181" s="9">
        <v>0</v>
      </c>
      <c r="Q181" s="3"/>
    </row>
    <row r="182" spans="1:17" ht="23.25" customHeight="1" thickBot="1">
      <c r="A182" s="25" t="s">
        <v>104</v>
      </c>
      <c r="B182" s="195" t="s">
        <v>154</v>
      </c>
      <c r="C182" s="11">
        <v>120</v>
      </c>
      <c r="D182" s="12"/>
      <c r="E182" s="12"/>
      <c r="F182" s="12">
        <v>120</v>
      </c>
      <c r="G182" s="4"/>
      <c r="H182" s="11">
        <v>0</v>
      </c>
      <c r="I182" s="12"/>
      <c r="J182" s="12"/>
      <c r="K182" s="12">
        <v>0</v>
      </c>
      <c r="L182" s="4"/>
      <c r="M182" s="11">
        <v>0</v>
      </c>
      <c r="N182" s="12"/>
      <c r="O182" s="12"/>
      <c r="P182" s="12">
        <v>0</v>
      </c>
      <c r="Q182" s="4"/>
    </row>
    <row r="183" spans="1:17" ht="26.25" customHeight="1">
      <c r="A183" s="57" t="s">
        <v>105</v>
      </c>
      <c r="B183" s="194" t="s">
        <v>147</v>
      </c>
      <c r="C183" s="60">
        <v>35</v>
      </c>
      <c r="D183" s="30"/>
      <c r="E183" s="30"/>
      <c r="F183" s="30">
        <v>35</v>
      </c>
      <c r="G183" s="22"/>
      <c r="H183" s="60">
        <v>0</v>
      </c>
      <c r="I183" s="30"/>
      <c r="J183" s="30"/>
      <c r="K183" s="30">
        <v>0</v>
      </c>
      <c r="L183" s="22"/>
      <c r="M183" s="60">
        <v>0</v>
      </c>
      <c r="N183" s="30"/>
      <c r="O183" s="30"/>
      <c r="P183" s="30">
        <v>0</v>
      </c>
      <c r="Q183" s="22"/>
    </row>
    <row r="184" spans="1:17" ht="24.75" customHeight="1">
      <c r="A184" s="23" t="s">
        <v>111</v>
      </c>
      <c r="B184" s="168" t="s">
        <v>155</v>
      </c>
      <c r="C184" s="8">
        <v>97</v>
      </c>
      <c r="D184" s="9"/>
      <c r="E184" s="9"/>
      <c r="F184" s="9">
        <v>97</v>
      </c>
      <c r="G184" s="3"/>
      <c r="H184" s="8">
        <v>0</v>
      </c>
      <c r="I184" s="9"/>
      <c r="J184" s="9"/>
      <c r="K184" s="9">
        <v>0</v>
      </c>
      <c r="L184" s="3"/>
      <c r="M184" s="8">
        <v>0</v>
      </c>
      <c r="N184" s="9"/>
      <c r="O184" s="9"/>
      <c r="P184" s="9">
        <v>0</v>
      </c>
      <c r="Q184" s="3"/>
    </row>
    <row r="185" spans="1:17" ht="22.5" customHeight="1">
      <c r="A185" s="23" t="s">
        <v>47</v>
      </c>
      <c r="B185" s="282" t="s">
        <v>156</v>
      </c>
      <c r="C185" s="8">
        <f>C186+C187</f>
        <v>435</v>
      </c>
      <c r="D185" s="9"/>
      <c r="E185" s="9"/>
      <c r="F185" s="9">
        <f>F186+F187</f>
        <v>435</v>
      </c>
      <c r="G185" s="3"/>
      <c r="H185" s="8">
        <f>H186+H187</f>
        <v>0</v>
      </c>
      <c r="I185" s="9"/>
      <c r="J185" s="9"/>
      <c r="K185" s="9">
        <f>K186+K187</f>
        <v>0</v>
      </c>
      <c r="L185" s="3"/>
      <c r="M185" s="8">
        <f>M186+M187</f>
        <v>0</v>
      </c>
      <c r="N185" s="9"/>
      <c r="O185" s="9"/>
      <c r="P185" s="9">
        <f>P186+P187</f>
        <v>0</v>
      </c>
      <c r="Q185" s="3"/>
    </row>
    <row r="186" spans="1:17" ht="25.5" customHeight="1">
      <c r="A186" s="23" t="s">
        <v>103</v>
      </c>
      <c r="B186" s="168" t="s">
        <v>157</v>
      </c>
      <c r="C186" s="8">
        <v>235</v>
      </c>
      <c r="D186" s="9"/>
      <c r="E186" s="9"/>
      <c r="F186" s="9">
        <v>235</v>
      </c>
      <c r="G186" s="3"/>
      <c r="H186" s="8">
        <v>0</v>
      </c>
      <c r="I186" s="9"/>
      <c r="J186" s="9"/>
      <c r="K186" s="9">
        <v>0</v>
      </c>
      <c r="L186" s="3"/>
      <c r="M186" s="8">
        <v>0</v>
      </c>
      <c r="N186" s="9"/>
      <c r="O186" s="9"/>
      <c r="P186" s="9">
        <v>0</v>
      </c>
      <c r="Q186" s="3"/>
    </row>
    <row r="187" spans="1:17" ht="38.25" customHeight="1" thickBot="1">
      <c r="A187" s="166" t="s">
        <v>158</v>
      </c>
      <c r="B187" s="217" t="s">
        <v>151</v>
      </c>
      <c r="C187" s="45">
        <v>200</v>
      </c>
      <c r="D187" s="46"/>
      <c r="E187" s="46"/>
      <c r="F187" s="46">
        <v>200</v>
      </c>
      <c r="G187" s="47"/>
      <c r="H187" s="11">
        <v>0</v>
      </c>
      <c r="I187" s="12"/>
      <c r="J187" s="12"/>
      <c r="K187" s="12">
        <v>0</v>
      </c>
      <c r="L187" s="47"/>
      <c r="M187" s="11">
        <v>0</v>
      </c>
      <c r="N187" s="12"/>
      <c r="O187" s="12"/>
      <c r="P187" s="12">
        <v>0</v>
      </c>
      <c r="Q187" s="47"/>
    </row>
    <row r="188" spans="1:17" ht="91.5" customHeight="1" thickBot="1">
      <c r="A188" s="247" t="s">
        <v>73</v>
      </c>
      <c r="B188" s="193" t="s">
        <v>190</v>
      </c>
      <c r="C188" s="40">
        <f>C189+C191</f>
        <v>150</v>
      </c>
      <c r="D188" s="41"/>
      <c r="E188" s="41"/>
      <c r="F188" s="41">
        <f>F189+F191</f>
        <v>150</v>
      </c>
      <c r="G188" s="92"/>
      <c r="H188" s="40">
        <f>H189+H191</f>
        <v>0</v>
      </c>
      <c r="I188" s="41"/>
      <c r="J188" s="41"/>
      <c r="K188" s="41">
        <f>K189+K191</f>
        <v>0</v>
      </c>
      <c r="L188" s="92"/>
      <c r="M188" s="40">
        <f>M189+M191</f>
        <v>0</v>
      </c>
      <c r="N188" s="41"/>
      <c r="O188" s="41"/>
      <c r="P188" s="41">
        <f>P189+P191</f>
        <v>0</v>
      </c>
      <c r="Q188" s="209"/>
    </row>
    <row r="189" spans="1:17" ht="39" customHeight="1">
      <c r="A189" s="57" t="s">
        <v>68</v>
      </c>
      <c r="B189" s="194" t="s">
        <v>162</v>
      </c>
      <c r="C189" s="60">
        <f>C190</f>
        <v>100</v>
      </c>
      <c r="D189" s="30"/>
      <c r="E189" s="30"/>
      <c r="F189" s="30">
        <f>F190</f>
        <v>100</v>
      </c>
      <c r="G189" s="22"/>
      <c r="H189" s="60">
        <f>H190</f>
        <v>0</v>
      </c>
      <c r="I189" s="30"/>
      <c r="J189" s="30"/>
      <c r="K189" s="30">
        <f>K190</f>
        <v>0</v>
      </c>
      <c r="L189" s="22"/>
      <c r="M189" s="60">
        <f>M190</f>
        <v>0</v>
      </c>
      <c r="N189" s="30"/>
      <c r="O189" s="30"/>
      <c r="P189" s="30">
        <f>P190</f>
        <v>0</v>
      </c>
      <c r="Q189" s="22"/>
    </row>
    <row r="190" spans="1:17" ht="37.5" customHeight="1">
      <c r="A190" s="23" t="s">
        <v>69</v>
      </c>
      <c r="B190" s="168" t="s">
        <v>163</v>
      </c>
      <c r="C190" s="8">
        <v>100</v>
      </c>
      <c r="D190" s="9"/>
      <c r="E190" s="9"/>
      <c r="F190" s="9">
        <v>100</v>
      </c>
      <c r="G190" s="3"/>
      <c r="H190" s="8">
        <v>0</v>
      </c>
      <c r="I190" s="9"/>
      <c r="J190" s="9"/>
      <c r="K190" s="9">
        <v>0</v>
      </c>
      <c r="L190" s="3"/>
      <c r="M190" s="8">
        <v>0</v>
      </c>
      <c r="N190" s="9"/>
      <c r="O190" s="9"/>
      <c r="P190" s="9">
        <v>0</v>
      </c>
      <c r="Q190" s="3"/>
    </row>
    <row r="191" spans="1:17" ht="51" customHeight="1">
      <c r="A191" s="27" t="s">
        <v>26</v>
      </c>
      <c r="B191" s="168" t="s">
        <v>164</v>
      </c>
      <c r="C191" s="8">
        <f>C192</f>
        <v>50</v>
      </c>
      <c r="D191" s="9"/>
      <c r="E191" s="9"/>
      <c r="F191" s="9">
        <f>F192</f>
        <v>50</v>
      </c>
      <c r="G191" s="3"/>
      <c r="H191" s="8">
        <f>H192</f>
        <v>0</v>
      </c>
      <c r="I191" s="9"/>
      <c r="J191" s="9"/>
      <c r="K191" s="9">
        <f>K192</f>
        <v>0</v>
      </c>
      <c r="L191" s="3"/>
      <c r="M191" s="8">
        <f>M192</f>
        <v>0</v>
      </c>
      <c r="N191" s="9"/>
      <c r="O191" s="9"/>
      <c r="P191" s="9">
        <f>P192</f>
        <v>0</v>
      </c>
      <c r="Q191" s="3"/>
    </row>
    <row r="192" spans="1:17" ht="15" customHeight="1" thickBot="1">
      <c r="A192" s="25" t="s">
        <v>48</v>
      </c>
      <c r="B192" s="195" t="s">
        <v>165</v>
      </c>
      <c r="C192" s="32">
        <v>50</v>
      </c>
      <c r="D192" s="31"/>
      <c r="E192" s="31"/>
      <c r="F192" s="31">
        <v>50</v>
      </c>
      <c r="G192" s="28"/>
      <c r="H192" s="11">
        <v>0</v>
      </c>
      <c r="I192" s="12"/>
      <c r="J192" s="12"/>
      <c r="K192" s="12">
        <v>0</v>
      </c>
      <c r="L192" s="4"/>
      <c r="M192" s="11">
        <v>0</v>
      </c>
      <c r="N192" s="12"/>
      <c r="O192" s="12"/>
      <c r="P192" s="12">
        <v>0</v>
      </c>
      <c r="Q192" s="4"/>
    </row>
    <row r="193" spans="1:17" ht="42" customHeight="1" thickBot="1">
      <c r="A193" s="247" t="s">
        <v>57</v>
      </c>
      <c r="B193" s="193" t="s">
        <v>191</v>
      </c>
      <c r="C193" s="40">
        <f>C194+C207</f>
        <v>1220</v>
      </c>
      <c r="D193" s="41"/>
      <c r="E193" s="394"/>
      <c r="F193" s="41">
        <f>F194+F207</f>
        <v>1220</v>
      </c>
      <c r="G193" s="92"/>
      <c r="H193" s="40">
        <f>H194+H207</f>
        <v>55</v>
      </c>
      <c r="I193" s="41"/>
      <c r="J193" s="41"/>
      <c r="K193" s="41">
        <f>K194+K207</f>
        <v>55</v>
      </c>
      <c r="L193" s="92"/>
      <c r="M193" s="40">
        <f>M194+M207</f>
        <v>55</v>
      </c>
      <c r="N193" s="41"/>
      <c r="O193" s="41"/>
      <c r="P193" s="41">
        <f>P194+P207</f>
        <v>55</v>
      </c>
      <c r="Q193" s="92"/>
    </row>
    <row r="194" spans="1:17" ht="23.25" customHeight="1">
      <c r="A194" s="396"/>
      <c r="B194" s="269" t="s">
        <v>243</v>
      </c>
      <c r="C194" s="270">
        <f>C195+C198+C200+C202+C204</f>
        <v>1090</v>
      </c>
      <c r="D194" s="70"/>
      <c r="E194" s="70"/>
      <c r="F194" s="70">
        <f>F195+F198+F200+F202+F204</f>
        <v>1090</v>
      </c>
      <c r="G194" s="399"/>
      <c r="H194" s="270">
        <f>H195+H198+H200+H202+H204</f>
        <v>50</v>
      </c>
      <c r="I194" s="70"/>
      <c r="J194" s="70"/>
      <c r="K194" s="70">
        <f>K195+K198+K200+K202+K204</f>
        <v>50</v>
      </c>
      <c r="L194" s="399"/>
      <c r="M194" s="270">
        <f>M195+M198+M200+M202+M204</f>
        <v>50</v>
      </c>
      <c r="N194" s="70"/>
      <c r="O194" s="70"/>
      <c r="P194" s="70">
        <f>P195+P198+P200+P202+P204</f>
        <v>50</v>
      </c>
      <c r="Q194" s="399"/>
    </row>
    <row r="195" spans="1:17" ht="23.25" customHeight="1" thickBot="1">
      <c r="A195" s="25" t="s">
        <v>68</v>
      </c>
      <c r="B195" s="454" t="s">
        <v>166</v>
      </c>
      <c r="C195" s="11">
        <f>C196+C197</f>
        <v>200</v>
      </c>
      <c r="D195" s="46"/>
      <c r="E195" s="46"/>
      <c r="F195" s="12">
        <f>F196+F197</f>
        <v>200</v>
      </c>
      <c r="G195" s="47"/>
      <c r="H195" s="11">
        <f>H196+H197</f>
        <v>0</v>
      </c>
      <c r="I195" s="46"/>
      <c r="J195" s="46"/>
      <c r="K195" s="12">
        <f>K196+K197</f>
        <v>0</v>
      </c>
      <c r="L195" s="47"/>
      <c r="M195" s="11">
        <f>M196+M197</f>
        <v>0</v>
      </c>
      <c r="N195" s="46"/>
      <c r="O195" s="46"/>
      <c r="P195" s="12">
        <f>P196+P197</f>
        <v>0</v>
      </c>
      <c r="Q195" s="47"/>
    </row>
    <row r="196" spans="1:17" ht="37.5" customHeight="1">
      <c r="A196" s="57" t="s">
        <v>69</v>
      </c>
      <c r="B196" s="455" t="s">
        <v>244</v>
      </c>
      <c r="C196" s="30">
        <v>100</v>
      </c>
      <c r="D196" s="30"/>
      <c r="E196" s="30"/>
      <c r="F196" s="30">
        <v>100</v>
      </c>
      <c r="G196" s="22"/>
      <c r="H196" s="60">
        <v>0</v>
      </c>
      <c r="I196" s="30"/>
      <c r="J196" s="30"/>
      <c r="K196" s="30">
        <v>0</v>
      </c>
      <c r="L196" s="22"/>
      <c r="M196" s="60">
        <v>0</v>
      </c>
      <c r="N196" s="30"/>
      <c r="O196" s="30"/>
      <c r="P196" s="30">
        <v>0</v>
      </c>
      <c r="Q196" s="22"/>
    </row>
    <row r="197" spans="1:17" ht="60" customHeight="1">
      <c r="A197" s="23" t="s">
        <v>70</v>
      </c>
      <c r="B197" s="456" t="s">
        <v>245</v>
      </c>
      <c r="C197" s="9">
        <v>100</v>
      </c>
      <c r="D197" s="9"/>
      <c r="E197" s="9"/>
      <c r="F197" s="9">
        <v>100</v>
      </c>
      <c r="G197" s="3"/>
      <c r="H197" s="8">
        <v>0</v>
      </c>
      <c r="I197" s="9"/>
      <c r="J197" s="9"/>
      <c r="K197" s="9">
        <v>0</v>
      </c>
      <c r="L197" s="3"/>
      <c r="M197" s="8">
        <v>0</v>
      </c>
      <c r="N197" s="9"/>
      <c r="O197" s="9"/>
      <c r="P197" s="9">
        <v>0</v>
      </c>
      <c r="Q197" s="3"/>
    </row>
    <row r="198" spans="1:17" ht="62.25" customHeight="1">
      <c r="A198" s="27" t="s">
        <v>26</v>
      </c>
      <c r="B198" s="393" t="s">
        <v>167</v>
      </c>
      <c r="C198" s="32">
        <f>C199</f>
        <v>150</v>
      </c>
      <c r="D198" s="31"/>
      <c r="E198" s="31"/>
      <c r="F198" s="31">
        <f>F199</f>
        <v>150</v>
      </c>
      <c r="G198" s="28"/>
      <c r="H198" s="32">
        <f>H199</f>
        <v>0</v>
      </c>
      <c r="I198" s="31"/>
      <c r="J198" s="31"/>
      <c r="K198" s="31">
        <f>K199</f>
        <v>0</v>
      </c>
      <c r="L198" s="28"/>
      <c r="M198" s="32">
        <f>M199</f>
        <v>0</v>
      </c>
      <c r="N198" s="31"/>
      <c r="O198" s="31"/>
      <c r="P198" s="31">
        <v>0</v>
      </c>
      <c r="Q198" s="28"/>
    </row>
    <row r="199" spans="1:17" ht="73.5" customHeight="1">
      <c r="A199" s="23" t="s">
        <v>48</v>
      </c>
      <c r="B199" s="397" t="s">
        <v>246</v>
      </c>
      <c r="C199" s="8">
        <v>150</v>
      </c>
      <c r="D199" s="9"/>
      <c r="E199" s="9"/>
      <c r="F199" s="9">
        <v>150</v>
      </c>
      <c r="G199" s="3"/>
      <c r="H199" s="8">
        <v>0</v>
      </c>
      <c r="I199" s="9"/>
      <c r="J199" s="9"/>
      <c r="K199" s="9">
        <v>0</v>
      </c>
      <c r="L199" s="3"/>
      <c r="M199" s="8">
        <v>0</v>
      </c>
      <c r="N199" s="9"/>
      <c r="O199" s="9"/>
      <c r="P199" s="400">
        <v>0</v>
      </c>
      <c r="Q199" s="3"/>
    </row>
    <row r="200" spans="1:17" ht="76.5" customHeight="1">
      <c r="A200" s="38" t="s">
        <v>64</v>
      </c>
      <c r="B200" s="391" t="s">
        <v>170</v>
      </c>
      <c r="C200" s="82">
        <f>C201</f>
        <v>70</v>
      </c>
      <c r="D200" s="80"/>
      <c r="E200" s="80"/>
      <c r="F200" s="80">
        <f>F201</f>
        <v>70</v>
      </c>
      <c r="G200" s="39"/>
      <c r="H200" s="82">
        <f>H201</f>
        <v>0</v>
      </c>
      <c r="I200" s="80"/>
      <c r="J200" s="80"/>
      <c r="K200" s="80">
        <f>K201</f>
        <v>0</v>
      </c>
      <c r="L200" s="39"/>
      <c r="M200" s="82">
        <f>M201</f>
        <v>0</v>
      </c>
      <c r="N200" s="80"/>
      <c r="O200" s="80"/>
      <c r="P200" s="80">
        <f>P201</f>
        <v>0</v>
      </c>
      <c r="Q200" s="39"/>
    </row>
    <row r="201" spans="1:17" ht="46.5" customHeight="1">
      <c r="A201" s="23" t="s">
        <v>40</v>
      </c>
      <c r="B201" s="398" t="s">
        <v>247</v>
      </c>
      <c r="C201" s="8">
        <v>70</v>
      </c>
      <c r="D201" s="9"/>
      <c r="E201" s="9"/>
      <c r="F201" s="9">
        <v>70</v>
      </c>
      <c r="G201" s="3"/>
      <c r="H201" s="8">
        <v>0</v>
      </c>
      <c r="I201" s="9"/>
      <c r="J201" s="9"/>
      <c r="K201" s="9">
        <v>0</v>
      </c>
      <c r="L201" s="3"/>
      <c r="M201" s="8">
        <v>0</v>
      </c>
      <c r="N201" s="9"/>
      <c r="O201" s="9"/>
      <c r="P201" s="9">
        <v>0</v>
      </c>
      <c r="Q201" s="3"/>
    </row>
    <row r="202" spans="1:17" ht="49.5" customHeight="1" thickBot="1">
      <c r="A202" s="25" t="s">
        <v>46</v>
      </c>
      <c r="B202" s="457" t="s">
        <v>168</v>
      </c>
      <c r="C202" s="11">
        <f>C203</f>
        <v>70</v>
      </c>
      <c r="D202" s="12"/>
      <c r="E202" s="12"/>
      <c r="F202" s="12">
        <f>F203</f>
        <v>70</v>
      </c>
      <c r="G202" s="4"/>
      <c r="H202" s="11">
        <f>H203</f>
        <v>10</v>
      </c>
      <c r="I202" s="12"/>
      <c r="J202" s="12"/>
      <c r="K202" s="12">
        <f>K203</f>
        <v>10</v>
      </c>
      <c r="L202" s="4"/>
      <c r="M202" s="11">
        <f>M203</f>
        <v>10</v>
      </c>
      <c r="N202" s="12"/>
      <c r="O202" s="12"/>
      <c r="P202" s="12">
        <f>P203</f>
        <v>10</v>
      </c>
      <c r="Q202" s="4"/>
    </row>
    <row r="203" spans="1:17" ht="85.5" customHeight="1">
      <c r="A203" s="264" t="s">
        <v>41</v>
      </c>
      <c r="B203" s="442" t="s">
        <v>248</v>
      </c>
      <c r="C203" s="340">
        <v>70</v>
      </c>
      <c r="D203" s="341"/>
      <c r="E203" s="341"/>
      <c r="F203" s="341">
        <v>70</v>
      </c>
      <c r="G203" s="441"/>
      <c r="H203" s="340">
        <v>10</v>
      </c>
      <c r="I203" s="341"/>
      <c r="J203" s="341"/>
      <c r="K203" s="341">
        <v>10</v>
      </c>
      <c r="L203" s="441"/>
      <c r="M203" s="340">
        <v>10</v>
      </c>
      <c r="N203" s="341"/>
      <c r="O203" s="341"/>
      <c r="P203" s="341">
        <v>10</v>
      </c>
      <c r="Q203" s="441"/>
    </row>
    <row r="204" spans="1:17" ht="63.75" customHeight="1">
      <c r="A204" s="23" t="s">
        <v>47</v>
      </c>
      <c r="B204" s="392" t="s">
        <v>169</v>
      </c>
      <c r="C204" s="8">
        <f>C205+C206</f>
        <v>600</v>
      </c>
      <c r="D204" s="9"/>
      <c r="E204" s="9"/>
      <c r="F204" s="9">
        <f>F205+F206</f>
        <v>600</v>
      </c>
      <c r="G204" s="3"/>
      <c r="H204" s="8">
        <f>H205+H206</f>
        <v>40</v>
      </c>
      <c r="I204" s="9"/>
      <c r="J204" s="9"/>
      <c r="K204" s="9">
        <f>K205+K206</f>
        <v>40</v>
      </c>
      <c r="L204" s="3"/>
      <c r="M204" s="8">
        <f>M205+M206</f>
        <v>40</v>
      </c>
      <c r="N204" s="9"/>
      <c r="O204" s="9"/>
      <c r="P204" s="9">
        <f>P205+P206</f>
        <v>40</v>
      </c>
      <c r="Q204" s="3"/>
    </row>
    <row r="205" spans="1:17" ht="63.75" customHeight="1">
      <c r="A205" s="27" t="s">
        <v>103</v>
      </c>
      <c r="B205" s="392" t="s">
        <v>169</v>
      </c>
      <c r="C205" s="8">
        <v>100</v>
      </c>
      <c r="D205" s="9"/>
      <c r="E205" s="9"/>
      <c r="F205" s="9">
        <v>100</v>
      </c>
      <c r="G205" s="3"/>
      <c r="H205" s="8">
        <v>40</v>
      </c>
      <c r="I205" s="9"/>
      <c r="J205" s="9"/>
      <c r="K205" s="9">
        <v>40</v>
      </c>
      <c r="L205" s="3"/>
      <c r="M205" s="8">
        <v>40</v>
      </c>
      <c r="N205" s="9"/>
      <c r="O205" s="9"/>
      <c r="P205" s="9">
        <v>40</v>
      </c>
      <c r="Q205" s="3"/>
    </row>
    <row r="206" spans="1:17" ht="59.25" customHeight="1">
      <c r="A206" s="27" t="s">
        <v>158</v>
      </c>
      <c r="B206" s="392" t="s">
        <v>249</v>
      </c>
      <c r="C206" s="8">
        <v>500</v>
      </c>
      <c r="D206" s="9"/>
      <c r="E206" s="9"/>
      <c r="F206" s="9">
        <v>500</v>
      </c>
      <c r="G206" s="3"/>
      <c r="H206" s="8">
        <v>0</v>
      </c>
      <c r="I206" s="9"/>
      <c r="J206" s="9"/>
      <c r="K206" s="9">
        <v>0</v>
      </c>
      <c r="L206" s="3"/>
      <c r="M206" s="8">
        <v>0</v>
      </c>
      <c r="N206" s="9"/>
      <c r="O206" s="9"/>
      <c r="P206" s="9">
        <v>0</v>
      </c>
      <c r="Q206" s="3"/>
    </row>
    <row r="207" spans="1:17" ht="15" customHeight="1">
      <c r="A207" s="27"/>
      <c r="B207" s="474" t="s">
        <v>30</v>
      </c>
      <c r="C207" s="51">
        <f>C208</f>
        <v>130</v>
      </c>
      <c r="D207" s="68"/>
      <c r="E207" s="68"/>
      <c r="F207" s="68">
        <f>F208</f>
        <v>130</v>
      </c>
      <c r="G207" s="3"/>
      <c r="H207" s="8">
        <f>H208</f>
        <v>5</v>
      </c>
      <c r="I207" s="9"/>
      <c r="J207" s="9"/>
      <c r="K207" s="9">
        <f>K208</f>
        <v>5</v>
      </c>
      <c r="L207" s="3"/>
      <c r="M207" s="8">
        <f>M208</f>
        <v>5</v>
      </c>
      <c r="N207" s="9"/>
      <c r="O207" s="9"/>
      <c r="P207" s="9">
        <f>P208</f>
        <v>5</v>
      </c>
      <c r="Q207" s="3"/>
    </row>
    <row r="208" spans="1:17" ht="74.25" customHeight="1">
      <c r="A208" s="27" t="s">
        <v>26</v>
      </c>
      <c r="B208" s="401" t="s">
        <v>246</v>
      </c>
      <c r="C208" s="8">
        <f>C209+C210+C211+C212+C213</f>
        <v>130</v>
      </c>
      <c r="D208" s="9"/>
      <c r="E208" s="443"/>
      <c r="F208" s="9">
        <f>F209+F210+F211+F212+F213</f>
        <v>130</v>
      </c>
      <c r="G208" s="3"/>
      <c r="H208" s="8">
        <f>H209+H210+H211+H212+H213</f>
        <v>5</v>
      </c>
      <c r="I208" s="9"/>
      <c r="J208" s="443"/>
      <c r="K208" s="9">
        <f>K209+K210+K211+K212+K213</f>
        <v>5</v>
      </c>
      <c r="L208" s="3"/>
      <c r="M208" s="8">
        <f>M209+M210+M211+M212+M213</f>
        <v>5</v>
      </c>
      <c r="N208" s="9"/>
      <c r="O208" s="443"/>
      <c r="P208" s="9">
        <f>P209+P210+P211+P212+P213</f>
        <v>5</v>
      </c>
      <c r="Q208" s="3"/>
    </row>
    <row r="209" spans="1:17" ht="88.5" customHeight="1" thickBot="1">
      <c r="A209" s="25" t="s">
        <v>48</v>
      </c>
      <c r="B209" s="458" t="s">
        <v>253</v>
      </c>
      <c r="C209" s="11">
        <v>15</v>
      </c>
      <c r="D209" s="12"/>
      <c r="E209" s="12"/>
      <c r="F209" s="12">
        <v>15</v>
      </c>
      <c r="G209" s="4"/>
      <c r="H209" s="11">
        <v>0</v>
      </c>
      <c r="I209" s="12"/>
      <c r="J209" s="12"/>
      <c r="K209" s="12">
        <v>0</v>
      </c>
      <c r="L209" s="4"/>
      <c r="M209" s="11">
        <v>0</v>
      </c>
      <c r="N209" s="12"/>
      <c r="O209" s="12"/>
      <c r="P209" s="12">
        <v>0</v>
      </c>
      <c r="Q209" s="4"/>
    </row>
    <row r="210" spans="1:17" ht="53.25" customHeight="1">
      <c r="A210" s="57" t="s">
        <v>28</v>
      </c>
      <c r="B210" s="444" t="s">
        <v>254</v>
      </c>
      <c r="C210" s="60">
        <v>30</v>
      </c>
      <c r="D210" s="30"/>
      <c r="E210" s="30"/>
      <c r="F210" s="30">
        <v>30</v>
      </c>
      <c r="G210" s="22"/>
      <c r="H210" s="60">
        <v>5</v>
      </c>
      <c r="I210" s="30"/>
      <c r="J210" s="30"/>
      <c r="K210" s="30">
        <v>5</v>
      </c>
      <c r="L210" s="22"/>
      <c r="M210" s="60">
        <v>5</v>
      </c>
      <c r="N210" s="30"/>
      <c r="O210" s="30"/>
      <c r="P210" s="30">
        <v>5</v>
      </c>
      <c r="Q210" s="22"/>
    </row>
    <row r="211" spans="1:17" ht="40.5" customHeight="1">
      <c r="A211" s="23" t="s">
        <v>29</v>
      </c>
      <c r="B211" s="397" t="s">
        <v>255</v>
      </c>
      <c r="C211" s="8">
        <v>30</v>
      </c>
      <c r="D211" s="9"/>
      <c r="E211" s="9"/>
      <c r="F211" s="9">
        <v>30</v>
      </c>
      <c r="G211" s="3"/>
      <c r="H211" s="8">
        <v>0</v>
      </c>
      <c r="I211" s="9"/>
      <c r="J211" s="9"/>
      <c r="K211" s="9">
        <v>0</v>
      </c>
      <c r="L211" s="3"/>
      <c r="M211" s="8">
        <v>0</v>
      </c>
      <c r="N211" s="9"/>
      <c r="O211" s="9"/>
      <c r="P211" s="9">
        <v>0</v>
      </c>
      <c r="Q211" s="3"/>
    </row>
    <row r="212" spans="1:17" ht="43.5" customHeight="1">
      <c r="A212" s="23" t="s">
        <v>59</v>
      </c>
      <c r="B212" s="397" t="s">
        <v>256</v>
      </c>
      <c r="C212" s="8">
        <v>40</v>
      </c>
      <c r="D212" s="9"/>
      <c r="E212" s="9"/>
      <c r="F212" s="9">
        <v>40</v>
      </c>
      <c r="G212" s="3"/>
      <c r="H212" s="8">
        <v>0</v>
      </c>
      <c r="I212" s="9"/>
      <c r="J212" s="9"/>
      <c r="K212" s="9">
        <v>0</v>
      </c>
      <c r="L212" s="3"/>
      <c r="M212" s="8">
        <v>0</v>
      </c>
      <c r="N212" s="9"/>
      <c r="O212" s="9"/>
      <c r="P212" s="9">
        <v>0</v>
      </c>
      <c r="Q212" s="3"/>
    </row>
    <row r="213" spans="1:17" ht="21" customHeight="1" thickBot="1">
      <c r="A213" s="25" t="s">
        <v>60</v>
      </c>
      <c r="B213" s="458" t="s">
        <v>257</v>
      </c>
      <c r="C213" s="11">
        <v>15</v>
      </c>
      <c r="D213" s="12"/>
      <c r="E213" s="12"/>
      <c r="F213" s="12">
        <v>15</v>
      </c>
      <c r="G213" s="4"/>
      <c r="H213" s="11">
        <v>0</v>
      </c>
      <c r="I213" s="12"/>
      <c r="J213" s="12"/>
      <c r="K213" s="12">
        <v>0</v>
      </c>
      <c r="L213" s="4"/>
      <c r="M213" s="11">
        <v>0</v>
      </c>
      <c r="N213" s="12"/>
      <c r="O213" s="12"/>
      <c r="P213" s="12">
        <v>0</v>
      </c>
      <c r="Q213" s="4"/>
    </row>
    <row r="214" spans="1:17" ht="51.75" customHeight="1" thickBot="1">
      <c r="A214" s="246" t="s">
        <v>61</v>
      </c>
      <c r="B214" s="395" t="s">
        <v>262</v>
      </c>
      <c r="C214" s="40">
        <f>C215+C216+C217</f>
        <v>400</v>
      </c>
      <c r="D214" s="41"/>
      <c r="E214" s="41"/>
      <c r="F214" s="41">
        <f>F215+F216+F217</f>
        <v>400</v>
      </c>
      <c r="G214" s="92"/>
      <c r="H214" s="40">
        <f>H215+H216+H217</f>
        <v>188.63</v>
      </c>
      <c r="I214" s="41"/>
      <c r="J214" s="41"/>
      <c r="K214" s="41">
        <f>K215+K216+K217</f>
        <v>188.63</v>
      </c>
      <c r="L214" s="92"/>
      <c r="M214" s="50">
        <f>M215+M216+M217</f>
        <v>88.73</v>
      </c>
      <c r="N214" s="41"/>
      <c r="O214" s="41"/>
      <c r="P214" s="41">
        <f>P215+P216+P217</f>
        <v>88.73</v>
      </c>
      <c r="Q214" s="92"/>
    </row>
    <row r="215" spans="1:17" ht="39" customHeight="1">
      <c r="A215" s="57" t="s">
        <v>68</v>
      </c>
      <c r="B215" s="248" t="s">
        <v>171</v>
      </c>
      <c r="C215" s="60">
        <v>180</v>
      </c>
      <c r="D215" s="30"/>
      <c r="E215" s="30"/>
      <c r="F215" s="30">
        <v>180</v>
      </c>
      <c r="G215" s="22"/>
      <c r="H215" s="60">
        <v>40.9</v>
      </c>
      <c r="I215" s="30"/>
      <c r="J215" s="30"/>
      <c r="K215" s="30">
        <v>40.9</v>
      </c>
      <c r="L215" s="22"/>
      <c r="M215" s="60">
        <v>40.9</v>
      </c>
      <c r="N215" s="30"/>
      <c r="O215" s="30"/>
      <c r="P215" s="30">
        <v>40.9</v>
      </c>
      <c r="Q215" s="22"/>
    </row>
    <row r="216" spans="1:17" ht="24.75" customHeight="1">
      <c r="A216" s="23" t="s">
        <v>26</v>
      </c>
      <c r="B216" s="283" t="s">
        <v>172</v>
      </c>
      <c r="C216" s="8">
        <v>185</v>
      </c>
      <c r="D216" s="9"/>
      <c r="E216" s="9"/>
      <c r="F216" s="9">
        <v>185</v>
      </c>
      <c r="G216" s="3"/>
      <c r="H216" s="8">
        <v>116.53</v>
      </c>
      <c r="I216" s="9"/>
      <c r="J216" s="9"/>
      <c r="K216" s="9">
        <v>116.53</v>
      </c>
      <c r="L216" s="3"/>
      <c r="M216" s="8">
        <v>16.63</v>
      </c>
      <c r="N216" s="9"/>
      <c r="O216" s="9"/>
      <c r="P216" s="9">
        <v>16.63</v>
      </c>
      <c r="Q216" s="3"/>
    </row>
    <row r="217" spans="1:17" ht="37.5" customHeight="1" thickBot="1">
      <c r="A217" s="38" t="s">
        <v>64</v>
      </c>
      <c r="B217" s="475" t="s">
        <v>173</v>
      </c>
      <c r="C217" s="82">
        <v>35</v>
      </c>
      <c r="D217" s="80"/>
      <c r="E217" s="80"/>
      <c r="F217" s="80">
        <v>35</v>
      </c>
      <c r="G217" s="39"/>
      <c r="H217" s="82">
        <v>31.2</v>
      </c>
      <c r="I217" s="105"/>
      <c r="J217" s="80"/>
      <c r="K217" s="80">
        <v>31.2</v>
      </c>
      <c r="L217" s="39"/>
      <c r="M217" s="82">
        <v>31.2</v>
      </c>
      <c r="N217" s="105"/>
      <c r="O217" s="80"/>
      <c r="P217" s="80">
        <v>31.2</v>
      </c>
      <c r="Q217" s="39"/>
    </row>
    <row r="218" spans="1:17" ht="102" customHeight="1" thickBot="1">
      <c r="A218" s="247" t="s">
        <v>62</v>
      </c>
      <c r="B218" s="338" t="s">
        <v>270</v>
      </c>
      <c r="C218" s="404">
        <f>C219+C220</f>
        <v>267.48199999999997</v>
      </c>
      <c r="D218" s="407"/>
      <c r="E218" s="407"/>
      <c r="F218" s="407">
        <f>F219+F220</f>
        <v>267.48199999999997</v>
      </c>
      <c r="G218" s="209"/>
      <c r="H218" s="404">
        <f>H219+H220</f>
        <v>0</v>
      </c>
      <c r="I218" s="407"/>
      <c r="J218" s="407"/>
      <c r="K218" s="407">
        <f>K219+K220</f>
        <v>0</v>
      </c>
      <c r="L218" s="209"/>
      <c r="M218" s="404">
        <f>M219+M220</f>
        <v>0</v>
      </c>
      <c r="N218" s="407"/>
      <c r="O218" s="407"/>
      <c r="P218" s="407">
        <f>P219+P220</f>
        <v>0</v>
      </c>
      <c r="Q218" s="209"/>
    </row>
    <row r="219" spans="1:17" ht="49.5" customHeight="1" thickBot="1">
      <c r="A219" s="359" t="s">
        <v>68</v>
      </c>
      <c r="B219" s="480" t="s">
        <v>271</v>
      </c>
      <c r="C219" s="481">
        <v>188.159</v>
      </c>
      <c r="D219" s="482"/>
      <c r="E219" s="482"/>
      <c r="F219" s="482">
        <v>188.159</v>
      </c>
      <c r="G219" s="483"/>
      <c r="H219" s="445">
        <v>0</v>
      </c>
      <c r="I219" s="208"/>
      <c r="J219" s="208"/>
      <c r="K219" s="208">
        <v>0</v>
      </c>
      <c r="L219" s="209"/>
      <c r="M219" s="445">
        <v>0</v>
      </c>
      <c r="N219" s="208"/>
      <c r="O219" s="208"/>
      <c r="P219" s="208">
        <v>0</v>
      </c>
      <c r="Q219" s="209"/>
    </row>
    <row r="220" spans="1:17" ht="99.75" customHeight="1" thickBot="1">
      <c r="A220" s="166" t="s">
        <v>26</v>
      </c>
      <c r="B220" s="261" t="s">
        <v>272</v>
      </c>
      <c r="C220" s="478">
        <v>79.323</v>
      </c>
      <c r="D220" s="479"/>
      <c r="E220" s="479"/>
      <c r="F220" s="479">
        <v>79.323</v>
      </c>
      <c r="G220" s="47"/>
      <c r="H220" s="45">
        <v>0</v>
      </c>
      <c r="I220" s="46"/>
      <c r="J220" s="46"/>
      <c r="K220" s="46">
        <v>0</v>
      </c>
      <c r="L220" s="47"/>
      <c r="M220" s="45">
        <v>0</v>
      </c>
      <c r="N220" s="46"/>
      <c r="O220" s="46"/>
      <c r="P220" s="46">
        <v>0</v>
      </c>
      <c r="Q220" s="47"/>
    </row>
    <row r="221" spans="1:17" ht="24.75" customHeight="1" thickBot="1">
      <c r="A221" s="476"/>
      <c r="B221" s="477" t="s">
        <v>74</v>
      </c>
      <c r="C221" s="404">
        <f>C8+C26+C32+C34+C43+C57+C74+C82+C95+C106+C117+C125+C162+C169+C173+C188+C193+C214+C218</f>
        <v>297329.412</v>
      </c>
      <c r="D221" s="405">
        <f>D8+D26+D32+D34+D43+D57+D82+D95+D106+D117+D125+D162+D169+D173+D188+D193+D214</f>
        <v>0</v>
      </c>
      <c r="E221" s="405">
        <f>E8+E26+E32+E34+E43+E57+E82+E95+E106+E117+E125+E162+E169+E173+E188</f>
        <v>23310.498999999996</v>
      </c>
      <c r="F221" s="405">
        <f>F8+F26+F32+F34+F43+F57+F74+F82+F95+F106+F117+F125+F162+F169+F173+F188+F193+F214+F218</f>
        <v>250018.91299999994</v>
      </c>
      <c r="G221" s="107">
        <f>G8+G26+G32+G34+G43+G57+G82+G95+G106+G117+G125+G162+G169+G173+G188</f>
        <v>24000</v>
      </c>
      <c r="H221" s="405">
        <f>H8+H26+H32+H34+H43+H57+H74+H82+H95+H106+H117+H125+H162+H169+H173+H188+H193+H214+H218</f>
        <v>56240.58</v>
      </c>
      <c r="I221" s="407">
        <f aca="true" t="shared" si="6" ref="I221:Q221">I8+I26+I32+I34+I43+I57+I74+I82+I95+I106+I117+I125+I162+I169+I173+I188+I193+I214</f>
        <v>2128.896</v>
      </c>
      <c r="J221" s="407">
        <f t="shared" si="6"/>
        <v>11240.387999999999</v>
      </c>
      <c r="K221" s="405">
        <f>K8+K26+K32+K34+K43+K57+K74+K82+K95+K106+K117+K125+K162+K169+K173+K188+K193+K214+K218</f>
        <v>25837.561999999998</v>
      </c>
      <c r="L221" s="408">
        <f t="shared" si="6"/>
        <v>17033.734</v>
      </c>
      <c r="M221" s="405">
        <f>M8+M26+M32+M34+M43+M57+M74+M82+M95+M106+M117+M125+M162+M169+M173+M188+M193+M214+M218</f>
        <v>20846.289</v>
      </c>
      <c r="N221" s="407">
        <f t="shared" si="6"/>
        <v>0</v>
      </c>
      <c r="O221" s="407">
        <f t="shared" si="6"/>
        <v>3118.302</v>
      </c>
      <c r="P221" s="405">
        <f>P8+P26+P32+P34+P43+P57+P74+P82+P95+P106+P117+P125+P162+P169+P173+P188+P193+P214+P218</f>
        <v>17727.987</v>
      </c>
      <c r="Q221" s="408">
        <f t="shared" si="6"/>
        <v>0</v>
      </c>
    </row>
    <row r="222" spans="1:17" ht="49.5" customHeight="1">
      <c r="A222" s="13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24" customHeight="1">
      <c r="A223" s="54"/>
      <c r="B223" s="487" t="s">
        <v>196</v>
      </c>
      <c r="C223" s="487"/>
      <c r="D223" s="487"/>
      <c r="E223" s="487"/>
      <c r="F223" s="16"/>
      <c r="G223" s="61"/>
      <c r="H223" s="61"/>
      <c r="I223" s="61"/>
      <c r="J223" s="61"/>
      <c r="K223" s="489" t="s">
        <v>197</v>
      </c>
      <c r="L223" s="489"/>
      <c r="M223" s="1"/>
      <c r="N223" s="1"/>
      <c r="O223" s="2"/>
      <c r="P223" s="1"/>
      <c r="Q223" s="1"/>
    </row>
    <row r="224" spans="1:17" ht="10.5" customHeight="1">
      <c r="A224" s="54"/>
      <c r="B224" s="487"/>
      <c r="C224" s="487"/>
      <c r="D224" s="487"/>
      <c r="E224" s="487"/>
      <c r="F224" s="16"/>
      <c r="G224" s="61"/>
      <c r="H224" s="61"/>
      <c r="I224" s="16"/>
      <c r="J224" s="1"/>
      <c r="K224" s="489"/>
      <c r="L224" s="489"/>
      <c r="M224" s="1"/>
      <c r="N224" s="1"/>
      <c r="O224" s="2"/>
      <c r="P224" s="1"/>
      <c r="Q224" s="1"/>
    </row>
    <row r="225" spans="1:17" ht="29.25" customHeight="1">
      <c r="A225" s="16"/>
      <c r="B225" s="63" t="s">
        <v>33</v>
      </c>
      <c r="C225" s="16"/>
      <c r="D225" s="16"/>
      <c r="E225" s="17"/>
      <c r="F225" s="16"/>
      <c r="G225" s="16"/>
      <c r="H225" s="16"/>
      <c r="I225" s="16"/>
      <c r="J225" s="1"/>
      <c r="K225" s="1"/>
      <c r="L225" s="1"/>
      <c r="M225" s="1"/>
      <c r="N225" s="1"/>
      <c r="O225" s="2"/>
      <c r="P225" s="1"/>
      <c r="Q225" s="1"/>
    </row>
    <row r="226" spans="1:17" ht="10.5" customHeight="1">
      <c r="A226" s="16"/>
      <c r="B226" s="16"/>
      <c r="C226" s="16"/>
      <c r="D226" s="16"/>
      <c r="E226" s="17"/>
      <c r="F226" s="16"/>
      <c r="G226" s="16"/>
      <c r="H226" s="16"/>
      <c r="I226" s="16"/>
      <c r="J226" s="1"/>
      <c r="K226" s="1"/>
      <c r="L226" s="1"/>
      <c r="M226" s="1"/>
      <c r="N226" s="1"/>
      <c r="O226" s="2"/>
      <c r="P226" s="1"/>
      <c r="Q226" s="1"/>
    </row>
    <row r="227" spans="1:17" ht="22.5" customHeight="1">
      <c r="A227" s="18"/>
      <c r="B227" s="488" t="s">
        <v>84</v>
      </c>
      <c r="C227" s="488"/>
      <c r="D227" s="488"/>
      <c r="E227" s="488"/>
      <c r="F227" s="55"/>
      <c r="G227" s="55"/>
      <c r="H227" s="55"/>
      <c r="I227" s="55"/>
      <c r="J227" s="1"/>
      <c r="K227" s="486" t="s">
        <v>34</v>
      </c>
      <c r="L227" s="486"/>
      <c r="M227" s="1"/>
      <c r="N227" s="1"/>
      <c r="O227" s="2"/>
      <c r="P227" s="1"/>
      <c r="Q227" s="1"/>
    </row>
    <row r="228" spans="1:17" ht="22.5" customHeight="1">
      <c r="A228" s="18"/>
      <c r="B228" s="488"/>
      <c r="C228" s="488"/>
      <c r="D228" s="488"/>
      <c r="E228" s="488"/>
      <c r="F228" s="55"/>
      <c r="G228" s="55"/>
      <c r="H228" s="55"/>
      <c r="I228" s="55"/>
      <c r="J228" s="61"/>
      <c r="K228" s="486"/>
      <c r="L228" s="486"/>
      <c r="M228" s="1"/>
      <c r="N228" s="1"/>
      <c r="O228" s="2"/>
      <c r="P228" s="1"/>
      <c r="Q228" s="1"/>
    </row>
    <row r="229" spans="1:17" ht="12" customHeight="1">
      <c r="A229" s="18"/>
      <c r="B229" s="488"/>
      <c r="C229" s="488"/>
      <c r="D229" s="488"/>
      <c r="E229" s="488"/>
      <c r="F229" s="55"/>
      <c r="G229" s="55"/>
      <c r="H229" s="55"/>
      <c r="I229" s="55"/>
      <c r="J229" s="1"/>
      <c r="K229" s="486"/>
      <c r="L229" s="486"/>
      <c r="M229" s="1"/>
      <c r="N229" s="1"/>
      <c r="O229" s="2"/>
      <c r="P229" s="1"/>
      <c r="Q229" s="1"/>
    </row>
    <row r="230" spans="1:17" ht="40.5" customHeight="1">
      <c r="A230" s="16"/>
      <c r="B230" s="18"/>
      <c r="C230" s="18"/>
      <c r="D230" s="16"/>
      <c r="E230" s="17"/>
      <c r="F230" s="16"/>
      <c r="G230" s="16"/>
      <c r="H230" s="16"/>
      <c r="I230" s="16"/>
      <c r="J230" s="1"/>
      <c r="K230" s="1"/>
      <c r="L230" s="1"/>
      <c r="M230" s="1"/>
      <c r="N230" s="1"/>
      <c r="O230" s="2"/>
      <c r="P230" s="1"/>
      <c r="Q230" s="1"/>
    </row>
    <row r="231" spans="1:17" ht="49.5" customHeight="1">
      <c r="A231" s="16"/>
      <c r="B231" s="16"/>
      <c r="C231" s="16"/>
      <c r="D231" s="16"/>
      <c r="E231" s="17"/>
      <c r="F231" s="16"/>
      <c r="G231" s="16"/>
      <c r="H231" s="16"/>
      <c r="I231" s="16"/>
      <c r="J231" s="1"/>
      <c r="K231" s="1"/>
      <c r="L231" s="1"/>
      <c r="M231" s="1"/>
      <c r="N231" s="1"/>
      <c r="O231" s="2"/>
      <c r="P231" s="1"/>
      <c r="Q231" s="1"/>
    </row>
    <row r="232" spans="1:17" ht="26.25" customHeight="1">
      <c r="A232" s="484"/>
      <c r="B232" s="484"/>
      <c r="C232" s="18"/>
      <c r="D232" s="18"/>
      <c r="E232" s="19"/>
      <c r="F232" s="485"/>
      <c r="G232" s="485"/>
      <c r="H232" s="485"/>
      <c r="I232" s="485"/>
      <c r="J232" s="1"/>
      <c r="K232" s="1"/>
      <c r="L232" s="1"/>
      <c r="M232" s="1"/>
      <c r="N232" s="1"/>
      <c r="O232" s="2"/>
      <c r="P232" s="1"/>
      <c r="Q232" s="1"/>
    </row>
    <row r="233" spans="3:17" ht="27.75" customHeight="1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3:17" ht="36.75" customHeight="1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3:17" ht="36.75" customHeight="1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3:17" ht="36.75" customHeight="1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3:17" ht="36.75" customHeight="1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3:17" ht="36.75" customHeight="1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3:17" ht="36.75" customHeight="1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3:17" ht="36.75" customHeight="1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3:17" ht="36.75" customHeight="1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3:17" ht="36.75" customHeight="1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3:17" ht="36.75" customHeight="1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3:17" ht="36.75" customHeight="1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3:17" ht="36.75" customHeight="1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3:17" ht="36.75" customHeight="1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3:17" ht="36.75" customHeight="1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3:17" ht="36.75" customHeight="1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3:17" ht="36.75" customHeight="1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3:17" ht="36.75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3:17" ht="36.75" customHeight="1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3:17" ht="63" customHeight="1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3:17" ht="63" customHeight="1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3:17" ht="63" customHeight="1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3:17" ht="63" customHeight="1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3:17" ht="63" customHeight="1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3:17" ht="63" customHeight="1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3:17" ht="63" customHeight="1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3:17" ht="63" customHeight="1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3:17" ht="63" customHeight="1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3:17" ht="59.25" customHeight="1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3:17" ht="44.25" customHeight="1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3:17" ht="42" customHeight="1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3:17" ht="58.5" customHeight="1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3:17" ht="67.5" customHeight="1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3:17" ht="81.75" customHeight="1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3:17" ht="87.75" customHeight="1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3:17" ht="51.75" customHeight="1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3:17" ht="48" customHeight="1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3:17" ht="47.25" customHeight="1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3:17" ht="84.75" customHeight="1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3:17" ht="57" customHeight="1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3:17" ht="35.25" customHeight="1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3:17" ht="47.25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3:17" ht="56.25" customHeight="1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3:17" ht="24" customHeight="1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3:17" ht="48" customHeight="1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3:17" ht="36.75" customHeight="1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3:17" ht="18.75" customHeight="1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3:17" ht="34.5" customHeight="1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3:17" ht="60.75" customHeight="1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3:17" ht="23.25" customHeight="1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3:17" ht="45" customHeight="1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3:17" ht="35.25" customHeight="1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3:17" ht="35.25" customHeight="1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3:17" ht="33" customHeight="1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3:17" ht="72.75" customHeight="1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3:17" ht="14.25" customHeight="1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ht="36.75" customHeight="1"/>
    <row r="290" ht="36" customHeight="1"/>
    <row r="291" ht="22.5" customHeight="1"/>
    <row r="292" ht="13.5" customHeight="1"/>
    <row r="293" ht="24.75" customHeight="1"/>
    <row r="294" ht="36.75" customHeight="1"/>
    <row r="295" ht="11.25" customHeight="1"/>
    <row r="296" ht="35.25" customHeight="1"/>
    <row r="297" ht="34.5" customHeight="1"/>
    <row r="299" ht="22.5" customHeight="1"/>
    <row r="301" ht="12.75" customHeight="1"/>
    <row r="302" ht="24" customHeight="1"/>
    <row r="303" ht="36.75" customHeight="1"/>
    <row r="304" ht="23.25" customHeight="1"/>
    <row r="307" ht="34.5" customHeight="1"/>
    <row r="308" ht="24" customHeight="1"/>
    <row r="309" ht="33.75" customHeight="1"/>
    <row r="310" ht="13.5" customHeight="1"/>
    <row r="311" ht="22.5" customHeight="1"/>
    <row r="312" ht="23.25" customHeight="1"/>
    <row r="313" ht="45.75" customHeight="1"/>
    <row r="314" ht="21" customHeight="1"/>
    <row r="315" ht="15" customHeight="1"/>
    <row r="316" ht="12.75" customHeight="1"/>
    <row r="317" ht="12" customHeight="1"/>
    <row r="318" ht="12" customHeight="1"/>
    <row r="319" ht="13.5" customHeight="1"/>
    <row r="320" ht="13.5" customHeight="1"/>
    <row r="321" ht="12.75" customHeight="1"/>
    <row r="322" ht="12.75" customHeight="1"/>
    <row r="323" ht="12" customHeight="1"/>
    <row r="324" ht="12.75" customHeight="1"/>
    <row r="325" ht="13.5" customHeight="1"/>
    <row r="326" ht="12" customHeight="1"/>
    <row r="327" ht="21.75" customHeight="1"/>
    <row r="328" ht="13.5" customHeight="1"/>
    <row r="329" ht="21.75" customHeight="1"/>
    <row r="330" ht="11.25" customHeight="1"/>
    <row r="331" ht="11.25" customHeight="1"/>
    <row r="332" ht="11.25" customHeight="1"/>
    <row r="333" ht="21" customHeight="1"/>
    <row r="334" ht="22.5" customHeight="1"/>
    <row r="335" ht="22.5" customHeight="1"/>
    <row r="336" ht="13.5" customHeight="1"/>
    <row r="337" ht="23.25" customHeight="1"/>
    <row r="338" ht="22.5" customHeight="1"/>
    <row r="339" ht="12" customHeight="1"/>
    <row r="340" ht="12" customHeight="1"/>
    <row r="341" ht="12.75" customHeight="1"/>
    <row r="343" ht="12" customHeight="1"/>
    <row r="344" ht="13.5" customHeight="1"/>
    <row r="345" ht="11.25" customHeight="1"/>
    <row r="346" ht="13.5" customHeight="1"/>
    <row r="347" ht="9.75" customHeight="1"/>
    <row r="348" ht="21.75" customHeight="1"/>
    <row r="349" ht="21.75" customHeight="1"/>
    <row r="350" ht="21" customHeight="1"/>
    <row r="351" ht="21" customHeight="1"/>
    <row r="352" ht="20.25" customHeight="1"/>
    <row r="353" ht="16.5" customHeight="1"/>
    <row r="354" ht="36" customHeight="1"/>
    <row r="355" ht="22.5" customHeight="1"/>
    <row r="356" ht="25.5" customHeight="1"/>
    <row r="357" ht="37.5" customHeight="1"/>
    <row r="358" ht="38.25" customHeight="1"/>
    <row r="359" ht="15" customHeight="1"/>
    <row r="360" ht="23.25" customHeight="1"/>
    <row r="361" ht="61.5" customHeight="1"/>
    <row r="362" ht="38.25" customHeight="1"/>
    <row r="363" ht="51" customHeight="1"/>
    <row r="364" ht="14.25" customHeight="1"/>
    <row r="365" ht="15" customHeight="1"/>
    <row r="366" ht="25.5" customHeight="1"/>
    <row r="367" ht="33" customHeight="1"/>
    <row r="368" ht="32.25" customHeight="1"/>
    <row r="369" ht="24.75" customHeight="1"/>
    <row r="370" ht="21" customHeight="1"/>
    <row r="371" ht="15" customHeight="1"/>
    <row r="372" ht="62.25" customHeight="1"/>
    <row r="373" ht="15.75" customHeight="1"/>
    <row r="374" ht="75" customHeight="1"/>
    <row r="375" ht="14.25" customHeight="1"/>
    <row r="376" ht="63.75" customHeight="1"/>
    <row r="377" ht="14.25" customHeight="1"/>
    <row r="378" ht="50.25" customHeight="1"/>
    <row r="379" ht="12.75" customHeight="1"/>
    <row r="380" ht="12" customHeight="1"/>
    <row r="381" ht="34.5" customHeight="1"/>
    <row r="382" ht="21.75" customHeight="1"/>
    <row r="383" ht="22.5" customHeight="1"/>
    <row r="384" ht="13.5" customHeight="1"/>
    <row r="385" ht="13.5" customHeight="1"/>
    <row r="386" ht="36.75" customHeight="1"/>
    <row r="387" ht="16.5" customHeight="1"/>
    <row r="388" ht="22.5" customHeight="1"/>
    <row r="389" ht="35.25" customHeight="1"/>
    <row r="390" ht="35.25" customHeight="1"/>
    <row r="391" ht="27" customHeight="1"/>
    <row r="392" ht="29.25" customHeight="1"/>
    <row r="393" ht="37.5" customHeight="1"/>
    <row r="394" ht="39.75" customHeight="1"/>
    <row r="395" ht="24" customHeight="1"/>
    <row r="396" ht="39" customHeight="1"/>
    <row r="397" ht="126" customHeight="1"/>
    <row r="398" ht="54.75" customHeight="1"/>
    <row r="399" ht="99.75" customHeight="1"/>
    <row r="400" ht="50.25" customHeight="1"/>
    <row r="401" ht="37.5" customHeight="1"/>
    <row r="402" ht="38.25" customHeight="1"/>
    <row r="403" ht="26.25" customHeight="1"/>
    <row r="404" ht="38.25" customHeight="1"/>
    <row r="405" ht="26.25" customHeight="1"/>
    <row r="406" ht="27.75" customHeight="1"/>
    <row r="407" ht="26.25" customHeight="1"/>
    <row r="408" ht="43.5" customHeight="1"/>
    <row r="409" ht="25.5" customHeight="1"/>
    <row r="410" ht="25.5" customHeight="1"/>
    <row r="411" ht="17.25" customHeight="1"/>
    <row r="412" ht="48.75" customHeight="1"/>
    <row r="413" ht="28.5" customHeight="1"/>
    <row r="414" ht="1.5" customHeight="1" hidden="1"/>
    <row r="415" ht="45" customHeight="1"/>
    <row r="416" ht="3" customHeight="1" hidden="1"/>
    <row r="417" ht="49.5" customHeight="1"/>
  </sheetData>
  <sheetProtection/>
  <mergeCells count="20">
    <mergeCell ref="A1:Q1"/>
    <mergeCell ref="A2:Q2"/>
    <mergeCell ref="A3:Q3"/>
    <mergeCell ref="A5:A7"/>
    <mergeCell ref="B5:B7"/>
    <mergeCell ref="C5:G5"/>
    <mergeCell ref="H5:L5"/>
    <mergeCell ref="M5:Q5"/>
    <mergeCell ref="C6:C7"/>
    <mergeCell ref="D6:G6"/>
    <mergeCell ref="H6:H7"/>
    <mergeCell ref="I6:L6"/>
    <mergeCell ref="M6:M7"/>
    <mergeCell ref="N6:Q6"/>
    <mergeCell ref="A232:B232"/>
    <mergeCell ref="F232:I232"/>
    <mergeCell ref="K227:L229"/>
    <mergeCell ref="B223:E224"/>
    <mergeCell ref="B227:E229"/>
    <mergeCell ref="K223:L224"/>
  </mergeCells>
  <printOptions horizontalCentered="1"/>
  <pageMargins left="0.3937007874015748" right="0.1968503937007874" top="0.5905511811023623" bottom="0.3937007874015748" header="0" footer="0"/>
  <pageSetup horizontalDpi="600" verticalDpi="600" orientation="landscape" paperSize="9" scale="95" r:id="rId1"/>
  <headerFooter alignWithMargins="0">
    <oddFooter>&amp;CСтраница 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2011-04-26T10:23:20Z</cp:lastPrinted>
  <dcterms:created xsi:type="dcterms:W3CDTF">2008-07-16T10:24:23Z</dcterms:created>
  <dcterms:modified xsi:type="dcterms:W3CDTF">2011-07-07T08:30:46Z</dcterms:modified>
  <cp:category/>
  <cp:version/>
  <cp:contentType/>
  <cp:contentStatus/>
</cp:coreProperties>
</file>