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2"/>
  </bookViews>
  <sheets>
    <sheet name="1." sheetId="1" r:id="rId1"/>
    <sheet name="2" sheetId="2" r:id="rId2"/>
    <sheet name="3" sheetId="3" r:id="rId3"/>
  </sheets>
  <externalReferences>
    <externalReference r:id="rId6"/>
  </externalReferences>
  <definedNames>
    <definedName name="_xlnm.Print_Area" localSheetId="0">'1.'!$B$2:$E$13</definedName>
    <definedName name="_xlnm.Print_Area" localSheetId="2">'3'!$A$2:$B$31</definedName>
  </definedNames>
  <calcPr fullCalcOnLoad="1"/>
</workbook>
</file>

<file path=xl/sharedStrings.xml><?xml version="1.0" encoding="utf-8"?>
<sst xmlns="http://schemas.openxmlformats.org/spreadsheetml/2006/main" count="84" uniqueCount="68">
  <si>
    <t>Показатель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</si>
  <si>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</si>
  <si>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</si>
  <si>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</si>
  <si>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Наименование показателя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</si>
  <si>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</si>
  <si>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</si>
  <si>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</si>
  <si>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</si>
  <si>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                                         (наименование, дата, номер)</t>
  </si>
  <si>
    <t>Отчетный период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</si>
  <si>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</si>
  <si>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</si>
  <si>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</si>
  <si>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</si>
  <si>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б) Выручка (тыс. рублей)</t>
  </si>
  <si>
    <t>г) Валовая прибыль  от продажи товаров и услуг  (тыс. рублей)</t>
  </si>
  <si>
    <t>н) Среднесписочная численность основного производственного персонала (человек)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</si>
  <si>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</si>
  <si>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ООО "Управление энергоснабжения и связи"</t>
  </si>
  <si>
    <t>456780 Челябинская область, г.Озёрск, ул.Кыштымская,13, корп.13</t>
  </si>
  <si>
    <t>Государственный комитет "Единый тарифный орган Челябинской области"</t>
  </si>
  <si>
    <t>Форма 1. Информация о тарифе на услуги по передаче электрической энергии</t>
  </si>
  <si>
    <t>Ставка на содержание электрических сетей, руб./МВт.мес.</t>
  </si>
  <si>
    <t>Ставка на оплату потерь электрической энергии в сетях, руб./МВт,ч</t>
  </si>
  <si>
    <t xml:space="preserve">а) Вид деятельности организации </t>
  </si>
  <si>
    <t>услуги по передаче электрической энергии</t>
  </si>
  <si>
    <t>расходы на материалы</t>
  </si>
  <si>
    <t>расходы на амортизацию основных производственных средств</t>
  </si>
  <si>
    <t>общехозяйственные (управленческие) расходы</t>
  </si>
  <si>
    <t>з) Всего отпущено э/энергии, млн. кВтч</t>
  </si>
  <si>
    <t>л) Протяженность  сетей  (км)</t>
  </si>
  <si>
    <t>м) Количество подстанций  (штук)</t>
  </si>
  <si>
    <t>в) Себестоимость оказываемых услуг  (тыс. рублей):</t>
  </si>
  <si>
    <t>технологические потери э/энергии</t>
  </si>
  <si>
    <t>Плановый период</t>
  </si>
  <si>
    <t>Вид деятельности организации</t>
  </si>
  <si>
    <t xml:space="preserve"> Себестоимость оказываемых услуг  (тыс. рублей):</t>
  </si>
  <si>
    <t>вспомогательные материалы</t>
  </si>
  <si>
    <t>работы и услуги производственного характера</t>
  </si>
  <si>
    <t>энергия на хозяйственные нужды</t>
  </si>
  <si>
    <t>затраты на оплату труда и отчисления на социальные нужды основного производственного персонала</t>
  </si>
  <si>
    <t>затраты на амортизацию основных производственных средств</t>
  </si>
  <si>
    <t>цеховые и общехозяйственные расходы</t>
  </si>
  <si>
    <t xml:space="preserve">     непроизводственные расходы (налоги и другие обязательные платежи)</t>
  </si>
  <si>
    <t xml:space="preserve"> Валовая прибыль  от продажи товаров и услуг  (тыс. рублей)</t>
  </si>
  <si>
    <t>Протяженность  сетей  (км)</t>
  </si>
  <si>
    <t xml:space="preserve"> Количество подстанций  (штук)</t>
  </si>
  <si>
    <t>Среднесписочная численность основного производственного персонала (человек)</t>
  </si>
  <si>
    <t>2. Информация  о  плановых  затратах  регулируемой  организации.</t>
  </si>
  <si>
    <t>НВВ содержания в котле (тыс.руб.)</t>
  </si>
  <si>
    <t>Доходы по передаче электрической энергии (тыс.руб.)</t>
  </si>
  <si>
    <t>Полезный отпуск  э/энергии, МВтч</t>
  </si>
  <si>
    <t>Объем потерь на сторону, Мвтч</t>
  </si>
  <si>
    <t>Компенсация технологических потерь (тыс.руб.)</t>
  </si>
  <si>
    <t>3. Информация об  основных показателях финансово-хозяйственной деятельности  организации</t>
  </si>
  <si>
    <t>сети 35кВ  -4,5км ; сети 6кВ  - 111,5км</t>
  </si>
  <si>
    <t>Постановление "Об установлении индивидуальных тарифов на услуги по передаче электрической энергии для взаиморасчетов с сетевыми организациями, расположенными на территории Челябинской области"                                                                от 30.12.2011г. № 48/12</t>
  </si>
  <si>
    <t>согласно календарной разбивке</t>
  </si>
  <si>
    <t>с 01.01.2012г</t>
  </si>
  <si>
    <t>с 01.07.2012г</t>
  </si>
  <si>
    <t>с 01.01.2012г - 230375,7 ;  с 01.07.2012г - 253874,03</t>
  </si>
  <si>
    <t>с 01.01.2012г - 81,211 ;   с 01.07.2012г - 87,708</t>
  </si>
  <si>
    <t>2011 год</t>
  </si>
  <si>
    <t>не опубликованы</t>
  </si>
  <si>
    <t>сети 35кВ - 4,5км, сети 6кВ - 81,28км</t>
  </si>
  <si>
    <t>д)Налог на имущество (тыс.руб.)</t>
  </si>
  <si>
    <t>е)Чистая прибыль(убыток) (тыс.руб.)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</si>
</sst>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ck"/>
      <right style="thick"/>
      <top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ck"/>
      <right>
        <color indexed="63"/>
      </right>
      <top/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164" fontId="0" fillId="24" borderId="11" xfId="0" applyNumberFormat="1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164" fontId="0" fillId="24" borderId="12" xfId="0" applyNumberFormat="1" applyFill="1" applyBorder="1" applyAlignment="1">
      <alignment horizontal="center" vertical="center"/>
    </xf>
    <xf numFmtId="164" fontId="0" fillId="24" borderId="13" xfId="0" applyNumberFormat="1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0" fillId="24" borderId="14" xfId="0" applyFill="1" applyBorder="1" applyAlignment="1">
      <alignment horizontal="center"/>
    </xf>
    <xf numFmtId="166" fontId="0" fillId="24" borderId="14" xfId="0" applyNumberFormat="1" applyFill="1" applyBorder="1" applyAlignment="1">
      <alignment horizontal="center" vertical="center"/>
    </xf>
    <xf numFmtId="164" fontId="0" fillId="24" borderId="15" xfId="0" applyNumberForma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24" borderId="10" xfId="0" applyFill="1" applyBorder="1" applyAlignment="1">
      <alignment horizontal="center"/>
    </xf>
    <xf numFmtId="0" fontId="8" fillId="24" borderId="10" xfId="0" applyFont="1" applyFill="1" applyBorder="1" applyAlignment="1">
      <alignment vertical="top"/>
    </xf>
    <xf numFmtId="0" fontId="8" fillId="24" borderId="16" xfId="0" applyFont="1" applyFill="1" applyBorder="1" applyAlignment="1">
      <alignment vertical="top"/>
    </xf>
    <xf numFmtId="0" fontId="8" fillId="24" borderId="10" xfId="0" applyFont="1" applyFill="1" applyBorder="1" applyAlignment="1">
      <alignment vertical="center" wrapText="1"/>
    </xf>
    <xf numFmtId="0" fontId="0" fillId="24" borderId="0" xfId="0" applyFill="1" applyAlignment="1">
      <alignment vertical="top"/>
    </xf>
    <xf numFmtId="0" fontId="0" fillId="24" borderId="0" xfId="0" applyFill="1" applyAlignment="1">
      <alignment/>
    </xf>
    <xf numFmtId="0" fontId="8" fillId="24" borderId="1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/>
    </xf>
    <xf numFmtId="0" fontId="0" fillId="24" borderId="17" xfId="0" applyFill="1" applyBorder="1" applyAlignment="1">
      <alignment vertical="top" wrapText="1"/>
    </xf>
    <xf numFmtId="2" fontId="0" fillId="24" borderId="10" xfId="0" applyNumberFormat="1" applyFill="1" applyBorder="1" applyAlignment="1">
      <alignment horizontal="center" vertical="center"/>
    </xf>
    <xf numFmtId="0" fontId="0" fillId="24" borderId="18" xfId="0" applyFill="1" applyBorder="1" applyAlignment="1">
      <alignment horizontal="left" vertical="center" wrapText="1" indent="3"/>
    </xf>
    <xf numFmtId="0" fontId="0" fillId="24" borderId="10" xfId="0" applyFill="1" applyBorder="1" applyAlignment="1">
      <alignment horizontal="center" vertical="center"/>
    </xf>
    <xf numFmtId="0" fontId="0" fillId="24" borderId="18" xfId="0" applyFill="1" applyBorder="1" applyAlignment="1">
      <alignment horizontal="left" vertical="top" wrapText="1" indent="3"/>
    </xf>
    <xf numFmtId="0" fontId="0" fillId="24" borderId="18" xfId="0" applyFill="1" applyBorder="1" applyAlignment="1">
      <alignment horizontal="center" vertical="top" wrapText="1"/>
    </xf>
    <xf numFmtId="0" fontId="0" fillId="24" borderId="19" xfId="0" applyFill="1" applyBorder="1" applyAlignment="1">
      <alignment vertical="top" wrapText="1"/>
    </xf>
    <xf numFmtId="0" fontId="0" fillId="24" borderId="20" xfId="0" applyFill="1" applyBorder="1" applyAlignment="1">
      <alignment vertical="top" wrapText="1"/>
    </xf>
    <xf numFmtId="0" fontId="0" fillId="24" borderId="21" xfId="0" applyFill="1" applyBorder="1" applyAlignment="1">
      <alignment vertical="top" wrapText="1"/>
    </xf>
    <xf numFmtId="0" fontId="0" fillId="24" borderId="10" xfId="0" applyFill="1" applyBorder="1" applyAlignment="1">
      <alignment horizontal="center" vertical="center"/>
    </xf>
    <xf numFmtId="0" fontId="0" fillId="24" borderId="21" xfId="0" applyFill="1" applyBorder="1" applyAlignment="1">
      <alignment vertical="center" wrapText="1"/>
    </xf>
    <xf numFmtId="0" fontId="0" fillId="24" borderId="10" xfId="0" applyFill="1" applyBorder="1" applyAlignment="1">
      <alignment horizontal="center" wrapText="1"/>
    </xf>
    <xf numFmtId="0" fontId="8" fillId="24" borderId="14" xfId="0" applyFont="1" applyFill="1" applyBorder="1" applyAlignment="1">
      <alignment horizontal="center" vertical="top"/>
    </xf>
    <xf numFmtId="0" fontId="8" fillId="24" borderId="14" xfId="0" applyFont="1" applyFill="1" applyBorder="1" applyAlignment="1">
      <alignment horizontal="center" vertical="center"/>
    </xf>
    <xf numFmtId="0" fontId="0" fillId="24" borderId="14" xfId="0" applyFill="1" applyBorder="1" applyAlignment="1">
      <alignment vertical="center" wrapText="1"/>
    </xf>
    <xf numFmtId="0" fontId="0" fillId="24" borderId="15" xfId="0" applyFill="1" applyBorder="1" applyAlignment="1">
      <alignment vertical="top" wrapText="1"/>
    </xf>
    <xf numFmtId="0" fontId="0" fillId="24" borderId="22" xfId="0" applyFill="1" applyBorder="1" applyAlignment="1">
      <alignment vertical="top" wrapText="1"/>
    </xf>
    <xf numFmtId="0" fontId="0" fillId="24" borderId="23" xfId="0" applyFill="1" applyBorder="1" applyAlignment="1">
      <alignment horizontal="left" vertical="top" wrapText="1" indent="3"/>
    </xf>
    <xf numFmtId="0" fontId="0" fillId="24" borderId="23" xfId="0" applyFill="1" applyBorder="1" applyAlignment="1">
      <alignment horizontal="left" vertical="center" wrapText="1" indent="3"/>
    </xf>
    <xf numFmtId="0" fontId="0" fillId="24" borderId="23" xfId="0" applyFill="1" applyBorder="1" applyAlignment="1">
      <alignment horizontal="left" vertical="top" wrapText="1" indent="6"/>
    </xf>
    <xf numFmtId="0" fontId="0" fillId="24" borderId="13" xfId="0" applyFill="1" applyBorder="1" applyAlignment="1">
      <alignment vertical="top" wrapText="1"/>
    </xf>
    <xf numFmtId="0" fontId="0" fillId="24" borderId="14" xfId="0" applyFill="1" applyBorder="1" applyAlignment="1">
      <alignment vertical="top" wrapText="1"/>
    </xf>
    <xf numFmtId="0" fontId="8" fillId="0" borderId="0" xfId="0" applyFont="1" applyAlignment="1">
      <alignment horizontal="center"/>
    </xf>
    <xf numFmtId="0" fontId="0" fillId="24" borderId="14" xfId="0" applyFill="1" applyBorder="1" applyAlignment="1">
      <alignment horizontal="left" vertical="top" wrapText="1"/>
    </xf>
    <xf numFmtId="2" fontId="0" fillId="24" borderId="21" xfId="0" applyNumberFormat="1" applyFill="1" applyBorder="1" applyAlignment="1">
      <alignment horizontal="center" vertical="center"/>
    </xf>
    <xf numFmtId="2" fontId="0" fillId="24" borderId="24" xfId="0" applyNumberFormat="1" applyFill="1" applyBorder="1" applyAlignment="1">
      <alignment horizontal="center" vertical="center"/>
    </xf>
    <xf numFmtId="0" fontId="8" fillId="24" borderId="25" xfId="0" applyFont="1" applyFill="1" applyBorder="1" applyAlignment="1">
      <alignment horizontal="left" vertical="center"/>
    </xf>
    <xf numFmtId="0" fontId="8" fillId="24" borderId="26" xfId="0" applyFont="1" applyFill="1" applyBorder="1" applyAlignment="1">
      <alignment horizontal="left" vertical="center"/>
    </xf>
    <xf numFmtId="0" fontId="0" fillId="24" borderId="25" xfId="0" applyFill="1" applyBorder="1" applyAlignment="1">
      <alignment horizontal="center" wrapText="1"/>
    </xf>
    <xf numFmtId="0" fontId="0" fillId="24" borderId="26" xfId="0" applyFill="1" applyBorder="1" applyAlignment="1">
      <alignment horizontal="center" wrapText="1"/>
    </xf>
    <xf numFmtId="0" fontId="8" fillId="24" borderId="27" xfId="0" applyFont="1" applyFill="1" applyBorder="1" applyAlignment="1">
      <alignment horizontal="left" vertical="center" wrapText="1"/>
    </xf>
    <xf numFmtId="0" fontId="8" fillId="24" borderId="28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4" borderId="10" xfId="0" applyFill="1" applyBorder="1" applyAlignment="1">
      <alignment horizontal="center"/>
    </xf>
    <xf numFmtId="0" fontId="8" fillId="24" borderId="10" xfId="0" applyFont="1" applyFill="1" applyBorder="1" applyAlignment="1">
      <alignment horizontal="left"/>
    </xf>
    <xf numFmtId="0" fontId="8" fillId="24" borderId="29" xfId="0" applyFont="1" applyFill="1" applyBorder="1" applyAlignment="1">
      <alignment horizontal="left"/>
    </xf>
    <xf numFmtId="0" fontId="0" fillId="24" borderId="29" xfId="0" applyFill="1" applyBorder="1" applyAlignment="1">
      <alignment horizontal="center"/>
    </xf>
    <xf numFmtId="0" fontId="0" fillId="24" borderId="27" xfId="0" applyFill="1" applyBorder="1" applyAlignment="1">
      <alignment horizontal="center" wrapText="1"/>
    </xf>
    <xf numFmtId="0" fontId="0" fillId="24" borderId="28" xfId="0" applyFill="1" applyBorder="1" applyAlignment="1">
      <alignment horizontal="center" wrapText="1"/>
    </xf>
    <xf numFmtId="0" fontId="8" fillId="24" borderId="10" xfId="0" applyFont="1" applyFill="1" applyBorder="1" applyAlignment="1">
      <alignment horizontal="left" wrapText="1"/>
    </xf>
    <xf numFmtId="0" fontId="0" fillId="24" borderId="30" xfId="0" applyFill="1" applyBorder="1" applyAlignment="1">
      <alignment horizontal="center" wrapText="1"/>
    </xf>
    <xf numFmtId="0" fontId="0" fillId="24" borderId="31" xfId="0" applyFill="1" applyBorder="1" applyAlignment="1">
      <alignment horizontal="center" wrapText="1"/>
    </xf>
    <xf numFmtId="0" fontId="8" fillId="24" borderId="32" xfId="0" applyFont="1" applyFill="1" applyBorder="1" applyAlignment="1">
      <alignment horizontal="left"/>
    </xf>
    <xf numFmtId="0" fontId="0" fillId="24" borderId="32" xfId="0" applyFill="1" applyBorder="1" applyAlignment="1">
      <alignment horizontal="center"/>
    </xf>
    <xf numFmtId="0" fontId="0" fillId="24" borderId="30" xfId="0" applyFill="1" applyBorder="1" applyAlignment="1">
      <alignment horizontal="center" vertical="center"/>
    </xf>
    <xf numFmtId="0" fontId="0" fillId="24" borderId="31" xfId="0" applyFill="1" applyBorder="1" applyAlignment="1">
      <alignment/>
    </xf>
    <xf numFmtId="0" fontId="0" fillId="24" borderId="31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8" fillId="24" borderId="16" xfId="0" applyFont="1" applyFill="1" applyBorder="1" applyAlignment="1">
      <alignment horizontal="center" vertical="top"/>
    </xf>
    <xf numFmtId="0" fontId="0" fillId="24" borderId="33" xfId="0" applyFill="1" applyBorder="1" applyAlignment="1">
      <alignment horizontal="center" vertical="top"/>
    </xf>
    <xf numFmtId="0" fontId="0" fillId="24" borderId="30" xfId="0" applyFill="1" applyBorder="1" applyAlignment="1">
      <alignment horizontal="center"/>
    </xf>
    <xf numFmtId="0" fontId="8" fillId="24" borderId="34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0" fillId="24" borderId="35" xfId="0" applyFill="1" applyBorder="1" applyAlignment="1">
      <alignment vertical="top" wrapText="1"/>
    </xf>
    <xf numFmtId="164" fontId="0" fillId="24" borderId="35" xfId="0" applyNumberForma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5\&#1052;&#1086;&#1080;%20&#1076;&#1086;&#1082;&#1091;&#1084;&#1077;&#1085;&#1090;&#1099;\&#1050;&#1072;&#1083;&#1100;&#1082;&#1091;&#1083;&#1103;&#1094;&#1080;&#1103;%202013%20&#1085;&#1072;%20&#1101;.&#1101;&#1085;&#1077;&#1088;&#1075;&#1080;&#1102;%20&#1076;&#1083;&#1103;%20&#1045;&#1058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ясн"/>
      <sheetName val="1.16"/>
      <sheetName val="1.15"/>
      <sheetName val="1.21.3"/>
      <sheetName val="2.1"/>
      <sheetName val="2.2"/>
      <sheetName val="1.3А"/>
      <sheetName val="1.3"/>
      <sheetName val="1.4А"/>
      <sheetName val="1.4."/>
      <sheetName val="1.5А"/>
      <sheetName val="1.5."/>
      <sheetName val="1.6А"/>
      <sheetName val="1.6"/>
      <sheetName val="1.6 (2)"/>
      <sheetName val="Потери"/>
      <sheetName val="1.24"/>
      <sheetName val="Ре-р"/>
      <sheetName val="Лист3"/>
      <sheetName val="Лист4"/>
      <sheetName val="Норм числ"/>
      <sheetName val="Расчет"/>
      <sheetName val="Тариф"/>
      <sheetName val="1.12"/>
      <sheetName val="1.17"/>
      <sheetName val="1.27"/>
      <sheetName val="1.20"/>
      <sheetName val="1.20.3"/>
      <sheetName val="Лист1"/>
      <sheetName val="1.25"/>
      <sheetName val="лабор"/>
      <sheetName val="2003"/>
      <sheetName val="Сод"/>
      <sheetName val="1.18.2"/>
    </sheetNames>
    <sheetDataSet>
      <sheetData sheetId="18">
        <row r="9">
          <cell r="Q9">
            <v>12209.47745644068</v>
          </cell>
        </row>
        <row r="13">
          <cell r="Q13">
            <v>307.0042200000001</v>
          </cell>
        </row>
        <row r="14">
          <cell r="Q14">
            <v>1171.01799</v>
          </cell>
        </row>
        <row r="16">
          <cell r="Q16">
            <v>2578.90682</v>
          </cell>
        </row>
        <row r="23">
          <cell r="Q23">
            <v>3590.91234</v>
          </cell>
        </row>
        <row r="24">
          <cell r="Q24">
            <v>1235.17097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B13" sqref="B13:C13"/>
    </sheetView>
  </sheetViews>
  <sheetFormatPr defaultColWidth="9.140625" defaultRowHeight="15"/>
  <cols>
    <col min="3" max="3" width="26.421875" style="0" customWidth="1"/>
    <col min="5" max="5" width="38.00390625" style="0" customWidth="1"/>
  </cols>
  <sheetData>
    <row r="1" spans="1:2" ht="15">
      <c r="A1" s="44"/>
      <c r="B1" s="44"/>
    </row>
    <row r="2" spans="2:5" ht="51" customHeight="1">
      <c r="B2" s="54" t="s">
        <v>22</v>
      </c>
      <c r="C2" s="55"/>
      <c r="D2" s="55"/>
      <c r="E2" s="55"/>
    </row>
    <row r="3" ht="15" thickBot="1"/>
    <row r="4" spans="2:5" ht="15.75" thickTop="1">
      <c r="B4" s="65" t="s">
        <v>5</v>
      </c>
      <c r="C4" s="65"/>
      <c r="D4" s="66" t="s">
        <v>19</v>
      </c>
      <c r="E4" s="66"/>
    </row>
    <row r="5" spans="2:5" ht="15">
      <c r="B5" s="57" t="s">
        <v>6</v>
      </c>
      <c r="C5" s="57"/>
      <c r="D5" s="56">
        <v>7422043968</v>
      </c>
      <c r="E5" s="56"/>
    </row>
    <row r="6" spans="2:5" ht="15">
      <c r="B6" s="57" t="s">
        <v>7</v>
      </c>
      <c r="C6" s="57"/>
      <c r="D6" s="56">
        <v>742201001</v>
      </c>
      <c r="E6" s="56"/>
    </row>
    <row r="7" spans="2:5" ht="35.25" customHeight="1" thickBot="1">
      <c r="B7" s="48" t="s">
        <v>8</v>
      </c>
      <c r="C7" s="49"/>
      <c r="D7" s="50" t="s">
        <v>20</v>
      </c>
      <c r="E7" s="51"/>
    </row>
    <row r="8" spans="2:5" ht="87" customHeight="1" thickTop="1">
      <c r="B8" s="52" t="s">
        <v>9</v>
      </c>
      <c r="C8" s="53"/>
      <c r="D8" s="60" t="s">
        <v>57</v>
      </c>
      <c r="E8" s="61"/>
    </row>
    <row r="9" spans="2:5" ht="34.5" customHeight="1">
      <c r="B9" s="62" t="s">
        <v>1</v>
      </c>
      <c r="C9" s="62"/>
      <c r="D9" s="63" t="s">
        <v>21</v>
      </c>
      <c r="E9" s="64"/>
    </row>
    <row r="10" spans="2:5" ht="15" customHeight="1">
      <c r="B10" s="57" t="s">
        <v>2</v>
      </c>
      <c r="C10" s="57"/>
      <c r="D10" s="56" t="s">
        <v>58</v>
      </c>
      <c r="E10" s="56"/>
    </row>
    <row r="11" spans="2:5" ht="15.75" thickBot="1">
      <c r="B11" s="58" t="s">
        <v>3</v>
      </c>
      <c r="C11" s="58"/>
      <c r="D11" s="59"/>
      <c r="E11" s="59"/>
    </row>
    <row r="12" spans="2:5" ht="34.5" customHeight="1" thickBot="1" thickTop="1">
      <c r="B12" s="45" t="s">
        <v>23</v>
      </c>
      <c r="C12" s="45"/>
      <c r="D12" s="46" t="s">
        <v>61</v>
      </c>
      <c r="E12" s="47"/>
    </row>
    <row r="13" spans="2:5" ht="34.5" customHeight="1" thickBot="1" thickTop="1">
      <c r="B13" s="45" t="s">
        <v>24</v>
      </c>
      <c r="C13" s="45"/>
      <c r="D13" s="46" t="s">
        <v>62</v>
      </c>
      <c r="E13" s="47"/>
    </row>
    <row r="14" ht="15" thickTop="1"/>
    <row r="18" ht="33" customHeight="1"/>
    <row r="23" ht="33.75" customHeight="1"/>
    <row r="24" ht="45.75" customHeight="1"/>
    <row r="25" ht="26.25" customHeight="1"/>
    <row r="28" ht="50.25" customHeight="1"/>
    <row r="30" ht="48" customHeight="1"/>
    <row r="31" ht="77.25" customHeight="1"/>
  </sheetData>
  <sheetProtection/>
  <mergeCells count="22">
    <mergeCell ref="B4:C4"/>
    <mergeCell ref="D4:E4"/>
    <mergeCell ref="B5:C5"/>
    <mergeCell ref="D5:E5"/>
    <mergeCell ref="B13:C13"/>
    <mergeCell ref="D13:E13"/>
    <mergeCell ref="D11:E11"/>
    <mergeCell ref="D8:E8"/>
    <mergeCell ref="B9:C9"/>
    <mergeCell ref="D9:E9"/>
    <mergeCell ref="B10:C10"/>
    <mergeCell ref="D10:E10"/>
    <mergeCell ref="A1:B1"/>
    <mergeCell ref="B12:C12"/>
    <mergeCell ref="D12:E12"/>
    <mergeCell ref="B7:C7"/>
    <mergeCell ref="D7:E7"/>
    <mergeCell ref="B8:C8"/>
    <mergeCell ref="B2:E2"/>
    <mergeCell ref="D6:E6"/>
    <mergeCell ref="B6:C6"/>
    <mergeCell ref="B11:C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3"/>
  <sheetViews>
    <sheetView workbookViewId="0" topLeftCell="A16">
      <selection activeCell="B13" sqref="B13"/>
    </sheetView>
  </sheetViews>
  <sheetFormatPr defaultColWidth="9.140625" defaultRowHeight="15"/>
  <cols>
    <col min="1" max="1" width="42.140625" style="1" customWidth="1"/>
    <col min="2" max="3" width="19.57421875" style="0" customWidth="1"/>
  </cols>
  <sheetData>
    <row r="2" spans="1:2" ht="59.25" customHeight="1">
      <c r="A2" s="54" t="s">
        <v>49</v>
      </c>
      <c r="B2" s="71"/>
    </row>
    <row r="3" spans="1:3" ht="15">
      <c r="A3" s="15" t="s">
        <v>5</v>
      </c>
      <c r="B3" s="70" t="s">
        <v>19</v>
      </c>
      <c r="C3" s="68"/>
    </row>
    <row r="4" spans="1:3" ht="15">
      <c r="A4" s="15" t="s">
        <v>6</v>
      </c>
      <c r="B4" s="70">
        <v>7422043968</v>
      </c>
      <c r="C4" s="68"/>
    </row>
    <row r="5" spans="1:3" ht="15">
      <c r="A5" s="15" t="s">
        <v>7</v>
      </c>
      <c r="B5" s="70">
        <v>742201001</v>
      </c>
      <c r="C5" s="68"/>
    </row>
    <row r="6" spans="1:3" ht="15">
      <c r="A6" s="15" t="s">
        <v>8</v>
      </c>
      <c r="B6" s="63" t="s">
        <v>20</v>
      </c>
      <c r="C6" s="68"/>
    </row>
    <row r="7" spans="1:3" ht="15">
      <c r="A7" s="16" t="s">
        <v>35</v>
      </c>
      <c r="B7" s="70">
        <v>2012</v>
      </c>
      <c r="C7" s="68"/>
    </row>
    <row r="8" spans="1:3" ht="15">
      <c r="A8" s="17" t="s">
        <v>36</v>
      </c>
      <c r="B8" s="75" t="s">
        <v>26</v>
      </c>
      <c r="C8" s="68"/>
    </row>
    <row r="9" spans="1:3" ht="14.25">
      <c r="A9" s="18"/>
      <c r="B9" s="19"/>
      <c r="C9" s="19"/>
    </row>
    <row r="10" spans="1:3" ht="14.25">
      <c r="A10" s="18"/>
      <c r="B10" s="19"/>
      <c r="C10" s="19"/>
    </row>
    <row r="11" spans="1:5" ht="15">
      <c r="A11" s="73" t="s">
        <v>4</v>
      </c>
      <c r="B11" s="76" t="s">
        <v>0</v>
      </c>
      <c r="C11" s="77"/>
      <c r="E11" s="3"/>
    </row>
    <row r="12" spans="1:3" ht="15">
      <c r="A12" s="74"/>
      <c r="B12" s="20" t="s">
        <v>59</v>
      </c>
      <c r="C12" s="21" t="s">
        <v>60</v>
      </c>
    </row>
    <row r="13" spans="1:3" ht="28.5">
      <c r="A13" s="22" t="s">
        <v>37</v>
      </c>
      <c r="B13" s="23">
        <f>SUM(B14:B20)</f>
        <v>11459.22</v>
      </c>
      <c r="C13" s="23">
        <f>SUM(C14:C20)</f>
        <v>12628.7</v>
      </c>
    </row>
    <row r="14" spans="1:3" ht="24.75" customHeight="1">
      <c r="A14" s="24" t="s">
        <v>38</v>
      </c>
      <c r="B14" s="23">
        <v>290</v>
      </c>
      <c r="C14" s="25">
        <v>320.3</v>
      </c>
    </row>
    <row r="15" spans="1:3" ht="33" customHeight="1">
      <c r="A15" s="24" t="s">
        <v>39</v>
      </c>
      <c r="B15" s="23">
        <v>1659.92</v>
      </c>
      <c r="C15" s="25">
        <v>1833.5</v>
      </c>
    </row>
    <row r="16" spans="1:3" ht="24.75" customHeight="1">
      <c r="A16" s="24" t="s">
        <v>40</v>
      </c>
      <c r="B16" s="23">
        <v>219.3</v>
      </c>
      <c r="C16" s="25">
        <v>236.8</v>
      </c>
    </row>
    <row r="17" spans="1:3" ht="42.75">
      <c r="A17" s="26" t="s">
        <v>41</v>
      </c>
      <c r="B17" s="23">
        <f>2737.4+930.7</f>
        <v>3668.1000000000004</v>
      </c>
      <c r="C17" s="25">
        <f>3023.8+1028.1</f>
        <v>4051.9</v>
      </c>
    </row>
    <row r="18" spans="1:3" ht="28.5">
      <c r="A18" s="26" t="s">
        <v>42</v>
      </c>
      <c r="B18" s="23">
        <v>226.4</v>
      </c>
      <c r="C18" s="23">
        <v>226.4</v>
      </c>
    </row>
    <row r="19" spans="1:5" ht="16.5" customHeight="1">
      <c r="A19" s="26" t="s">
        <v>43</v>
      </c>
      <c r="B19" s="23">
        <v>5287.6</v>
      </c>
      <c r="C19" s="25">
        <f>5959.8-119.2</f>
        <v>5840.6</v>
      </c>
      <c r="E19" s="2"/>
    </row>
    <row r="20" spans="1:3" ht="28.5">
      <c r="A20" s="27" t="s">
        <v>44</v>
      </c>
      <c r="B20" s="23">
        <v>107.9</v>
      </c>
      <c r="C20" s="25">
        <v>119.2</v>
      </c>
    </row>
    <row r="21" spans="1:3" ht="29.25" thickBot="1">
      <c r="A21" s="28" t="s">
        <v>45</v>
      </c>
      <c r="B21" s="23">
        <v>832.2</v>
      </c>
      <c r="C21" s="25">
        <v>919.3</v>
      </c>
    </row>
    <row r="22" spans="1:6" ht="30" thickBot="1" thickTop="1">
      <c r="A22" s="29" t="s">
        <v>51</v>
      </c>
      <c r="B22" s="23">
        <f>B13+B21</f>
        <v>12291.42</v>
      </c>
      <c r="C22" s="23">
        <f>C13+C21</f>
        <v>13548</v>
      </c>
      <c r="F22" s="4"/>
    </row>
    <row r="23" spans="1:3" ht="15.75" thickBot="1" thickTop="1">
      <c r="A23" s="29" t="s">
        <v>50</v>
      </c>
      <c r="B23" s="23">
        <v>11785.1</v>
      </c>
      <c r="C23" s="25">
        <v>12987.18</v>
      </c>
    </row>
    <row r="24" spans="1:3" ht="15.75" thickBot="1" thickTop="1">
      <c r="A24" s="30" t="s">
        <v>52</v>
      </c>
      <c r="B24" s="67">
        <v>28823</v>
      </c>
      <c r="C24" s="68"/>
    </row>
    <row r="25" spans="1:3" ht="15.75" thickBot="1" thickTop="1">
      <c r="A25" s="30" t="s">
        <v>53</v>
      </c>
      <c r="B25" s="31">
        <v>1577.7</v>
      </c>
      <c r="C25" s="25">
        <v>1577.7</v>
      </c>
    </row>
    <row r="26" spans="1:3" ht="20.25" customHeight="1" thickBot="1" thickTop="1">
      <c r="A26" s="30" t="s">
        <v>54</v>
      </c>
      <c r="B26" s="23">
        <v>2340.83</v>
      </c>
      <c r="C26" s="25">
        <v>2528.09</v>
      </c>
    </row>
    <row r="27" spans="1:3" ht="27.75" customHeight="1" thickBot="1" thickTop="1">
      <c r="A27" s="32" t="s">
        <v>46</v>
      </c>
      <c r="B27" s="67" t="s">
        <v>56</v>
      </c>
      <c r="C27" s="68"/>
    </row>
    <row r="28" spans="1:3" ht="15.75" thickBot="1" thickTop="1">
      <c r="A28" s="30" t="s">
        <v>47</v>
      </c>
      <c r="B28" s="70">
        <v>4</v>
      </c>
      <c r="C28" s="68"/>
    </row>
    <row r="29" spans="1:3" ht="35.25" customHeight="1" thickBot="1" thickTop="1">
      <c r="A29" s="30" t="s">
        <v>48</v>
      </c>
      <c r="B29" s="67">
        <v>23</v>
      </c>
      <c r="C29" s="69"/>
    </row>
    <row r="30" ht="15" thickTop="1"/>
    <row r="33" spans="1:2" ht="47.25" customHeight="1">
      <c r="A33" s="72"/>
      <c r="B33" s="72"/>
    </row>
  </sheetData>
  <mergeCells count="14">
    <mergeCell ref="A2:B2"/>
    <mergeCell ref="A33:B33"/>
    <mergeCell ref="A11:A12"/>
    <mergeCell ref="B3:C3"/>
    <mergeCell ref="B4:C4"/>
    <mergeCell ref="B5:C5"/>
    <mergeCell ref="B6:C6"/>
    <mergeCell ref="B7:C7"/>
    <mergeCell ref="B8:C8"/>
    <mergeCell ref="B11:C11"/>
    <mergeCell ref="B24:C24"/>
    <mergeCell ref="B27:C27"/>
    <mergeCell ref="B29:C29"/>
    <mergeCell ref="B28:C28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34"/>
  <sheetViews>
    <sheetView tabSelected="1" zoomScalePageLayoutView="0" workbookViewId="0" topLeftCell="A4">
      <selection activeCell="B19" sqref="B19"/>
    </sheetView>
  </sheetViews>
  <sheetFormatPr defaultColWidth="9.140625" defaultRowHeight="15"/>
  <cols>
    <col min="1" max="1" width="42.140625" style="1" customWidth="1"/>
    <col min="2" max="2" width="42.8515625" style="0" customWidth="1"/>
  </cols>
  <sheetData>
    <row r="2" spans="1:2" ht="59.25" customHeight="1">
      <c r="A2" s="54" t="s">
        <v>55</v>
      </c>
      <c r="B2" s="71"/>
    </row>
    <row r="3" spans="1:2" ht="15">
      <c r="A3" s="15" t="s">
        <v>5</v>
      </c>
      <c r="B3" s="14" t="s">
        <v>19</v>
      </c>
    </row>
    <row r="4" spans="1:2" ht="15">
      <c r="A4" s="15" t="s">
        <v>6</v>
      </c>
      <c r="B4" s="14">
        <v>7422043968</v>
      </c>
    </row>
    <row r="5" spans="1:2" ht="15">
      <c r="A5" s="15" t="s">
        <v>7</v>
      </c>
      <c r="B5" s="14">
        <v>742201001</v>
      </c>
    </row>
    <row r="6" spans="1:2" ht="28.5">
      <c r="A6" s="15" t="s">
        <v>8</v>
      </c>
      <c r="B6" s="33" t="s">
        <v>20</v>
      </c>
    </row>
    <row r="7" spans="1:2" ht="15">
      <c r="A7" s="15" t="s">
        <v>10</v>
      </c>
      <c r="B7" s="14" t="s">
        <v>63</v>
      </c>
    </row>
    <row r="8" spans="1:2" ht="14.25">
      <c r="A8" s="18"/>
      <c r="B8" s="19"/>
    </row>
    <row r="9" spans="1:2" ht="15" thickBot="1">
      <c r="A9" s="18"/>
      <c r="B9" s="19"/>
    </row>
    <row r="10" spans="1:2" ht="16.5" thickBot="1" thickTop="1">
      <c r="A10" s="34" t="s">
        <v>4</v>
      </c>
      <c r="B10" s="35" t="s">
        <v>0</v>
      </c>
    </row>
    <row r="11" spans="1:2" ht="27" customHeight="1" thickBot="1" thickTop="1">
      <c r="A11" s="36" t="s">
        <v>25</v>
      </c>
      <c r="B11" s="9" t="s">
        <v>26</v>
      </c>
    </row>
    <row r="12" spans="1:2" ht="15.75" thickBot="1" thickTop="1">
      <c r="A12" s="37" t="s">
        <v>15</v>
      </c>
      <c r="B12" s="12">
        <f>'[1]Лист3'!$Q$9+B22</f>
        <v>14476.67818644068</v>
      </c>
    </row>
    <row r="13" spans="1:2" ht="28.5">
      <c r="A13" s="38" t="s">
        <v>33</v>
      </c>
      <c r="B13" s="5">
        <f>B14+B15+B16+B17+B18+B19+B21+B22</f>
        <v>17053.32131</v>
      </c>
    </row>
    <row r="14" spans="1:2" ht="63" customHeight="1">
      <c r="A14" s="39" t="s">
        <v>11</v>
      </c>
      <c r="B14" s="6">
        <v>54.4</v>
      </c>
    </row>
    <row r="15" spans="1:3" ht="42.75" customHeight="1">
      <c r="A15" s="24" t="s">
        <v>39</v>
      </c>
      <c r="B15" s="7">
        <f>'[1]Лист3'!$Q$16</f>
        <v>2578.90682</v>
      </c>
      <c r="C15" s="13"/>
    </row>
    <row r="16" spans="1:2" ht="24.75" customHeight="1">
      <c r="A16" s="40" t="s">
        <v>27</v>
      </c>
      <c r="B16" s="7">
        <f>'[1]Лист3'!$Q$13</f>
        <v>307.0042200000001</v>
      </c>
    </row>
    <row r="17" spans="1:2" ht="42.75">
      <c r="A17" s="39" t="s">
        <v>12</v>
      </c>
      <c r="B17" s="7">
        <f>'[1]Лист3'!$Q$23+'[1]Лист3'!$Q$24</f>
        <v>4826.08331</v>
      </c>
    </row>
    <row r="18" spans="1:2" ht="28.5">
      <c r="A18" s="39" t="s">
        <v>28</v>
      </c>
      <c r="B18" s="7">
        <f>'[1]Лист3'!$Q$14</f>
        <v>1171.01799</v>
      </c>
    </row>
    <row r="19" spans="1:2" ht="28.5">
      <c r="A19" s="39" t="s">
        <v>13</v>
      </c>
      <c r="B19" s="7">
        <f>1837102.1/1000</f>
        <v>1837.1021</v>
      </c>
    </row>
    <row r="20" spans="1:2" ht="28.5">
      <c r="A20" s="41" t="s">
        <v>14</v>
      </c>
      <c r="B20" s="7">
        <f>1233892.53/1000+424997.17/1000</f>
        <v>1658.8897000000002</v>
      </c>
    </row>
    <row r="21" spans="1:2" ht="28.5">
      <c r="A21" s="39" t="s">
        <v>29</v>
      </c>
      <c r="B21" s="7">
        <f>4011606.14/1000</f>
        <v>4011.6061400000003</v>
      </c>
    </row>
    <row r="22" spans="1:2" ht="18.75" customHeight="1">
      <c r="A22" s="39" t="s">
        <v>34</v>
      </c>
      <c r="B22" s="7">
        <f>2267200.73/1000</f>
        <v>2267.20073</v>
      </c>
    </row>
    <row r="23" spans="1:2" ht="29.25" thickBot="1">
      <c r="A23" s="42" t="s">
        <v>16</v>
      </c>
      <c r="B23" s="8">
        <f>B12-B13</f>
        <v>-2576.643123559319</v>
      </c>
    </row>
    <row r="24" spans="1:2" ht="15.75" thickBot="1" thickTop="1">
      <c r="A24" s="78" t="s">
        <v>66</v>
      </c>
      <c r="B24" s="79">
        <v>85.3</v>
      </c>
    </row>
    <row r="25" spans="1:2" ht="15.75" thickBot="1" thickTop="1">
      <c r="A25" s="78" t="s">
        <v>67</v>
      </c>
      <c r="B25" s="79">
        <f>B23-B24</f>
        <v>-2661.9431235593192</v>
      </c>
    </row>
    <row r="26" spans="1:2" ht="44.25" thickBot="1" thickTop="1">
      <c r="A26" s="43" t="s">
        <v>18</v>
      </c>
      <c r="B26" s="9" t="s">
        <v>64</v>
      </c>
    </row>
    <row r="27" spans="1:2" ht="15.75" thickBot="1" thickTop="1">
      <c r="A27" s="43" t="s">
        <v>30</v>
      </c>
      <c r="B27" s="11">
        <f>28823914/1000000</f>
        <v>28.823914</v>
      </c>
    </row>
    <row r="28" spans="1:2" ht="27.75" customHeight="1" thickBot="1" thickTop="1">
      <c r="A28" s="36" t="s">
        <v>31</v>
      </c>
      <c r="B28" s="9" t="s">
        <v>65</v>
      </c>
    </row>
    <row r="29" spans="1:2" ht="15.75" thickBot="1" thickTop="1">
      <c r="A29" s="43" t="s">
        <v>32</v>
      </c>
      <c r="B29" s="10">
        <v>4</v>
      </c>
    </row>
    <row r="30" spans="1:2" ht="35.25" customHeight="1" thickBot="1" thickTop="1">
      <c r="A30" s="43" t="s">
        <v>17</v>
      </c>
      <c r="B30" s="9">
        <v>20.82</v>
      </c>
    </row>
    <row r="31" ht="15" thickTop="1"/>
    <row r="34" spans="1:2" ht="47.25" customHeight="1">
      <c r="A34" s="72"/>
      <c r="B34" s="72"/>
    </row>
  </sheetData>
  <sheetProtection/>
  <mergeCells count="2">
    <mergeCell ref="A2:B2"/>
    <mergeCell ref="A34:B34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User5</cp:lastModifiedBy>
  <cp:lastPrinted>2012-05-03T08:40:28Z</cp:lastPrinted>
  <dcterms:created xsi:type="dcterms:W3CDTF">2010-02-17T08:51:56Z</dcterms:created>
  <dcterms:modified xsi:type="dcterms:W3CDTF">2012-05-03T09:04:54Z</dcterms:modified>
  <cp:category/>
  <cp:version/>
  <cp:contentType/>
  <cp:contentStatus/>
</cp:coreProperties>
</file>