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2025" sheetId="2" r:id="rId1"/>
  </sheets>
  <definedNames>
    <definedName name="_xlnm.Print_Titles" localSheetId="0">'2025'!$9:$10</definedName>
  </definedNames>
  <calcPr calcId="124519"/>
</workbook>
</file>

<file path=xl/calcChain.xml><?xml version="1.0" encoding="utf-8"?>
<calcChain xmlns="http://schemas.openxmlformats.org/spreadsheetml/2006/main">
  <c r="C13" i="2"/>
  <c r="C38" l="1"/>
  <c r="C71"/>
  <c r="C83"/>
  <c r="C67"/>
  <c r="C34"/>
  <c r="C40" l="1"/>
  <c r="C85" l="1"/>
  <c r="C84" s="1"/>
  <c r="C44" l="1"/>
  <c r="C54" l="1"/>
  <c r="C48"/>
  <c r="C80" l="1"/>
  <c r="C35" l="1"/>
  <c r="C23"/>
  <c r="C68" l="1"/>
  <c r="C16"/>
  <c r="C20"/>
  <c r="C37"/>
  <c r="C29"/>
  <c r="C28" s="1"/>
  <c r="C26"/>
  <c r="C14"/>
  <c r="C12"/>
  <c r="C11" l="1"/>
  <c r="C47"/>
  <c r="C46" s="1"/>
  <c r="C87" l="1"/>
</calcChain>
</file>

<file path=xl/sharedStrings.xml><?xml version="1.0" encoding="utf-8"?>
<sst xmlns="http://schemas.openxmlformats.org/spreadsheetml/2006/main" count="161" uniqueCount="160">
  <si>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</si>
  <si>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</si>
  <si>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</si>
  <si>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</si>
  <si>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</si>
  <si>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</si>
  <si>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</si>
  <si>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</si>
  <si>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</si>
  <si>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налоги и сборы (по отмененным местным налогам и сборам)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</si>
  <si>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</si>
  <si>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</si>
  <si>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</si>
  <si>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</si>
  <si>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</si>
  <si>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</si>
  <si>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Доходы от оказания платных услуг (работ)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</si>
  <si>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</si>
  <si>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неналоговые доходы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</si>
  <si>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</si>
  <si>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</si>
  <si>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</si>
  <si>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</si>
  <si>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</si>
  <si>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</si>
  <si>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</si>
  <si>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</si>
  <si>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</si>
  <si>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</si>
  <si>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городских округов на оплату жилищно-коммунальных услуг отдельным категориям граждан</t>
  </si>
  <si>
    <t>Субвенции бюджетам городских округов на государственную регистрацию актов гражданского состояния</t>
  </si>
  <si>
    <t>Прочие субвенции бюджетам городских округов</t>
  </si>
  <si>
    <t>Субвенции бюджетам бюджетной системы Российской Федерации</t>
  </si>
  <si>
    <t>Итого</t>
  </si>
  <si>
    <t>Код бюджетной классификации Российской Федерации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</si>
  <si>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</si>
  <si>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</si>
  <si>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</si>
  <si>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</si>
  <si>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000 1 03 00000 00 0000 000</t>
  </si>
  <si>
    <t>000 1 01 02000 01 0000 110</t>
  </si>
  <si>
    <t>Налоги на товары (работы, услуги), реализуемые на территории Российской Федерации</t>
  </si>
  <si>
    <t>000 1 03 02000 01 0000 110</t>
  </si>
  <si>
    <t>Налоги на совокупный доход</t>
  </si>
  <si>
    <t>000 1 05 00000 00 0000 000</t>
  </si>
  <si>
    <t>000 1 05 03000 01 0000 110</t>
  </si>
  <si>
    <t>000 1 05 04000 02 0000 110</t>
  </si>
  <si>
    <t>Налоги на имущество</t>
  </si>
  <si>
    <t>000 1 06 00000 00 0000 000</t>
  </si>
  <si>
    <t>000 1 06 01000 00 0000 110</t>
  </si>
  <si>
    <t>000 1 06 06000 00 0000 110</t>
  </si>
  <si>
    <t>Государственная пошлина</t>
  </si>
  <si>
    <t>000 1 08 00000 00 0000 000</t>
  </si>
  <si>
    <t>000 1 08 03000 01 0000 110</t>
  </si>
  <si>
    <t>000 1 08 07000 01 0000 110</t>
  </si>
  <si>
    <t>000 1 09 00000 00 0000 000</t>
  </si>
  <si>
    <t>000 1 09 07000 00 0000 110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</si>
  <si>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</si>
  <si>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</si>
  <si>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</si>
  <si>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000 1 11 05010 00 0000 120</t>
  </si>
  <si>
    <t>000 1 11 05030 00 0000 120</t>
  </si>
  <si>
    <t>000 1 11 05070 00 0000 120</t>
  </si>
  <si>
    <t>000 1 11 09000 00 0000 120</t>
  </si>
  <si>
    <t>000 1 12 00000 00 0000 000</t>
  </si>
  <si>
    <t>000 1 12 01000 01 0000 120</t>
  </si>
  <si>
    <t>000 1 13 00000 00 0000 000</t>
  </si>
  <si>
    <t>000 1 13 01000 00 0000 130</t>
  </si>
  <si>
    <t>Платежи при пользовании природными ресурсами</t>
  </si>
  <si>
    <t>Доходы от оказания платных услуг  и компенсации затрат государства</t>
  </si>
  <si>
    <t>Доходы от продажи материальных и нематериальных активов</t>
  </si>
  <si>
    <t>000 1 14 00000 00 0000 000</t>
  </si>
  <si>
    <t>000 1 16 00000 00 0000 000</t>
  </si>
  <si>
    <t>Штрафы, санкции, возмещение ущерба</t>
  </si>
  <si>
    <t>000 1 17 00000 00 0000 000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</si>
  <si>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</si>
  <si>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</si>
  <si>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</si>
  <si>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</si>
  <si>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</si>
  <si>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000 2 02 15001 04 0000 150</t>
  </si>
  <si>
    <t>000 2 02 15010 04 0000 150</t>
  </si>
  <si>
    <t>000 2 02 20000 00 0000 150</t>
  </si>
  <si>
    <t>000 2 02 25555 04 0000 150</t>
  </si>
  <si>
    <t>000 2 02 30000 00 0000 150</t>
  </si>
  <si>
    <t>000 2 02 30013 04 0000 150</t>
  </si>
  <si>
    <t>000 2 02 30022 04 0000 150</t>
  </si>
  <si>
    <t>000 2 02 30024 04 0000 150</t>
  </si>
  <si>
    <t>000 2 02 30027 04 0000 150</t>
  </si>
  <si>
    <t>000 2 02 30029 04 0000 150</t>
  </si>
  <si>
    <t>000 2 02 35082 04 0000 150</t>
  </si>
  <si>
    <t>000 2 02 35120 04 0000 150</t>
  </si>
  <si>
    <t>000 2 02 35220 04 0000 150</t>
  </si>
  <si>
    <t>000 2 02 35250 04 0000 150</t>
  </si>
  <si>
    <t>000 2 02 35930 04 0000 150</t>
  </si>
  <si>
    <t>000 2 02 39999 04 0000 150</t>
  </si>
  <si>
    <t xml:space="preserve">Прочие субсидии бюджетам городских округов </t>
  </si>
  <si>
    <t>Задолженность и перерасчеты по отмененным налогам, сборам и иным обязательным платежам</t>
  </si>
  <si>
    <t>000 2 02 20041 04 0000 150</t>
  </si>
  <si>
    <t>000 2 02 29999 04 0000 150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</si>
  <si>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</si>
  <si>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к решению Собрания депутатов</t>
  </si>
  <si>
    <t>Озерского городского округа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</si>
  <si>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</si>
  <si>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000 2 02 15009 04 0000 150</t>
  </si>
  <si>
    <t>000 1 14 13000 00 0000 000</t>
  </si>
  <si>
    <t>000 1 11 05020 00 0000 120</t>
  </si>
  <si>
    <t>000 2 02 40000 00 0000 150</t>
  </si>
  <si>
    <t>Иные межбюджетные трансферты</t>
  </si>
  <si>
    <t>000 2 02 49999 04 0000 150</t>
  </si>
  <si>
    <t>Прочие межбюджетные трансферты, передаваемые бюджетам городских округов</t>
  </si>
  <si>
    <t xml:space="preserve">Наименование доходов </t>
  </si>
  <si>
    <t>Сумма, руб.</t>
  </si>
  <si>
    <t>000 2 02 25517 04 0000 150</t>
  </si>
  <si>
    <t>Субсидии бюджетам на поддержку творческой деятельности и техническое оснащение детских и кукольных театров</t>
  </si>
  <si>
    <t>000 2 02 45303 04 0000 150</t>
  </si>
  <si>
    <t>000 2 02 25304 04 0000 150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</si>
  <si>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</si>
  <si>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</si>
  <si>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000 1 05 01000 00 0000 110</t>
  </si>
  <si>
    <t>000 2 02 15002 04 0000 150</t>
  </si>
  <si>
    <t>Дотации бюджетам городских округов на поддержку мер по обеспечению сбалансированности местных бюджетов</t>
  </si>
  <si>
    <t>000 2 02 19999 04 0000 150</t>
  </si>
  <si>
    <t>Прочие дотации бюджетам городских округов</t>
  </si>
  <si>
    <t>000 1 13 02000 00 0000 130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</si>
  <si>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</si>
  <si>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</si>
  <si>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000 1 17 15000 00 0000 150</t>
  </si>
  <si>
    <t>Инициативные платежи</t>
  </si>
  <si>
    <t>000 2 02 25466 04 0000 150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</si>
  <si>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</si>
  <si>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000 2 07 00000 00 0000 150</t>
  </si>
  <si>
    <t>Прочие безвозмездные поступления</t>
  </si>
  <si>
    <t>000 2 07 04000 04 0000 150</t>
  </si>
  <si>
    <t>Прочие безвозмездные поступления в бюджеты городских округов</t>
  </si>
  <si>
    <t>000 2 07 04050 04 0000 150</t>
  </si>
  <si>
    <t>000 1 14 02000 00 0000 000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</si>
  <si>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</si>
  <si>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000 2 02 20079 04 0000 150</t>
  </si>
  <si>
    <t>000 2 02 25491 04 0000 150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</si>
  <si>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</si>
  <si>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Приложение 1 </t>
  </si>
  <si>
    <t>000 202 45179 04 0000 150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</si>
  <si>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</si>
  <si>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000 2 02 25519 04 0000 150</t>
  </si>
  <si>
    <t>Субсидия бюджетам городских округов на поддержку отрасли культуры</t>
  </si>
  <si>
    <t>от ______________ № ____</t>
  </si>
  <si>
    <t>000 2 02 25511 04 0000 150</t>
  </si>
  <si>
    <t>Субсидии бюджетам городских округов на проведение комплексных кадастровых работ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</si>
  <si>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</si>
  <si>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компенсации затрат государства</t>
  </si>
  <si>
    <t>Доходы от приватизации имущества, находящегося в государственной и муниципальной собственности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</si>
  <si>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</si>
  <si>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Субсидии бюджетам городских округов на реализацию программ формирования современной городской среды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</si>
  <si>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</si>
  <si>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</si>
  <si>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</si>
  <si>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Доходы бюджета Озерского городского округа на 2025 год</t>
  </si>
  <si>
    <t>000 2 02 27112 04 0000 150</t>
  </si>
  <si>
    <t>Субсидии бюджетам субъектов Российской Федерации на софинансирование капитальных вложений в объекты муниципальной собственности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</si>
</sst>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3"/>
  <sheetViews>
    <sheetView tabSelected="1" workbookViewId="0">
      <selection activeCell="A81" sqref="A81:XFD82"/>
    </sheetView>
  </sheetViews>
  <sheetFormatPr defaultColWidth="8.88671875" defaultRowHeight="13.8"/>
  <cols>
    <col min="1" max="1" width="27.33203125" style="5" customWidth="1"/>
    <col min="2" max="2" width="43" style="16" customWidth="1"/>
    <col min="3" max="3" width="27.77734375" style="16" customWidth="1"/>
    <col min="4" max="4" width="16.21875" style="3" customWidth="1"/>
    <col min="5" max="16384" width="8.88671875" style="3"/>
  </cols>
  <sheetData>
    <row r="1" spans="1:4" ht="10.5" customHeight="1"/>
    <row r="2" spans="1:4">
      <c r="C2" s="16" t="s">
        <v>141</v>
      </c>
    </row>
    <row r="3" spans="1:4">
      <c r="C3" s="16" t="s">
        <v>101</v>
      </c>
    </row>
    <row r="4" spans="1:4">
      <c r="C4" s="16" t="s">
        <v>102</v>
      </c>
    </row>
    <row r="5" spans="1:4">
      <c r="C5" s="16" t="s">
        <v>146</v>
      </c>
    </row>
    <row r="6" spans="1:4" ht="7.5" customHeight="1">
      <c r="C6" s="17"/>
    </row>
    <row r="7" spans="1:4" ht="15.6">
      <c r="A7" s="28" t="s">
        <v>157</v>
      </c>
      <c r="B7" s="28"/>
      <c r="C7" s="28"/>
    </row>
    <row r="8" spans="1:4" ht="7.5" customHeight="1">
      <c r="A8" s="3"/>
      <c r="C8" s="18"/>
    </row>
    <row r="9" spans="1:4" ht="53.25" customHeight="1">
      <c r="A9" s="19" t="s">
        <v>34</v>
      </c>
      <c r="B9" s="11" t="s">
        <v>111</v>
      </c>
      <c r="C9" s="11" t="s">
        <v>112</v>
      </c>
    </row>
    <row r="10" spans="1:4" s="7" customFormat="1">
      <c r="A10" s="6">
        <v>1</v>
      </c>
      <c r="B10" s="1">
        <v>2</v>
      </c>
      <c r="C10" s="6">
        <v>3</v>
      </c>
    </row>
    <row r="11" spans="1:4" s="10" customFormat="1" ht="16.2" customHeight="1">
      <c r="A11" s="8" t="s">
        <v>35</v>
      </c>
      <c r="B11" s="20" t="s">
        <v>36</v>
      </c>
      <c r="C11" s="9">
        <f>C12+C14+C16+C20+C23+C26+C28+C35+C37+C40+C43+C44</f>
        <v>1452858262</v>
      </c>
    </row>
    <row r="12" spans="1:4" s="10" customFormat="1" ht="15.6" customHeight="1">
      <c r="A12" s="8" t="s">
        <v>37</v>
      </c>
      <c r="B12" s="20" t="s">
        <v>38</v>
      </c>
      <c r="C12" s="9">
        <f>C13</f>
        <v>1046236745</v>
      </c>
    </row>
    <row r="13" spans="1:4" s="7" customFormat="1" ht="15.6" customHeight="1">
      <c r="A13" s="6" t="s">
        <v>40</v>
      </c>
      <c r="B13" s="4" t="s">
        <v>0</v>
      </c>
      <c r="C13" s="22">
        <f>568500800+377735945+60000000+20000000+20000000</f>
        <v>1046236745</v>
      </c>
      <c r="D13" s="27"/>
    </row>
    <row r="14" spans="1:4" s="10" customFormat="1" ht="46.5" customHeight="1">
      <c r="A14" s="11" t="s">
        <v>39</v>
      </c>
      <c r="B14" s="14" t="s">
        <v>41</v>
      </c>
      <c r="C14" s="9">
        <f>C15</f>
        <v>15804323</v>
      </c>
    </row>
    <row r="15" spans="1:4" s="7" customFormat="1" ht="45" customHeight="1">
      <c r="A15" s="1" t="s">
        <v>42</v>
      </c>
      <c r="B15" s="4" t="s">
        <v>1</v>
      </c>
      <c r="C15" s="22">
        <v>15804323</v>
      </c>
    </row>
    <row r="16" spans="1:4" s="13" customFormat="1">
      <c r="A16" s="11" t="s">
        <v>44</v>
      </c>
      <c r="B16" s="14" t="s">
        <v>43</v>
      </c>
      <c r="C16" s="12">
        <f>SUM(C17:C19)</f>
        <v>248512500</v>
      </c>
    </row>
    <row r="17" spans="1:3" ht="33" customHeight="1">
      <c r="A17" s="1" t="s">
        <v>119</v>
      </c>
      <c r="B17" s="4" t="s">
        <v>2</v>
      </c>
      <c r="C17" s="2">
        <v>239462500</v>
      </c>
    </row>
    <row r="18" spans="1:3">
      <c r="A18" s="1" t="s">
        <v>45</v>
      </c>
      <c r="B18" s="4" t="s">
        <v>3</v>
      </c>
      <c r="C18" s="2">
        <v>50000</v>
      </c>
    </row>
    <row r="19" spans="1:3" ht="27.6">
      <c r="A19" s="1" t="s">
        <v>46</v>
      </c>
      <c r="B19" s="4" t="s">
        <v>4</v>
      </c>
      <c r="C19" s="2">
        <v>9000000</v>
      </c>
    </row>
    <row r="20" spans="1:3" s="13" customFormat="1">
      <c r="A20" s="11" t="s">
        <v>48</v>
      </c>
      <c r="B20" s="14" t="s">
        <v>47</v>
      </c>
      <c r="C20" s="12">
        <f>C21+C22</f>
        <v>63224900</v>
      </c>
    </row>
    <row r="21" spans="1:3">
      <c r="A21" s="1" t="s">
        <v>49</v>
      </c>
      <c r="B21" s="4" t="s">
        <v>5</v>
      </c>
      <c r="C21" s="2">
        <v>40024900</v>
      </c>
    </row>
    <row r="22" spans="1:3">
      <c r="A22" s="1" t="s">
        <v>50</v>
      </c>
      <c r="B22" s="4" t="s">
        <v>6</v>
      </c>
      <c r="C22" s="2">
        <v>23200000</v>
      </c>
    </row>
    <row r="23" spans="1:3" s="13" customFormat="1">
      <c r="A23" s="11" t="s">
        <v>52</v>
      </c>
      <c r="B23" s="14" t="s">
        <v>51</v>
      </c>
      <c r="C23" s="12">
        <f>SUM(C24:C25)</f>
        <v>13040000</v>
      </c>
    </row>
    <row r="24" spans="1:3" ht="45.75" customHeight="1">
      <c r="A24" s="1" t="s">
        <v>53</v>
      </c>
      <c r="B24" s="4" t="s">
        <v>7</v>
      </c>
      <c r="C24" s="2">
        <v>13000000</v>
      </c>
    </row>
    <row r="25" spans="1:3" ht="41.4">
      <c r="A25" s="1" t="s">
        <v>54</v>
      </c>
      <c r="B25" s="4" t="s">
        <v>8</v>
      </c>
      <c r="C25" s="2">
        <v>40000</v>
      </c>
    </row>
    <row r="26" spans="1:3" ht="44.25" hidden="1" customHeight="1">
      <c r="A26" s="11" t="s">
        <v>55</v>
      </c>
      <c r="B26" s="14" t="s">
        <v>97</v>
      </c>
      <c r="C26" s="12">
        <f>C27</f>
        <v>0</v>
      </c>
    </row>
    <row r="27" spans="1:3" ht="27.6" hidden="1">
      <c r="A27" s="1" t="s">
        <v>56</v>
      </c>
      <c r="B27" s="4" t="s">
        <v>9</v>
      </c>
      <c r="C27" s="2">
        <v>0</v>
      </c>
    </row>
    <row r="28" spans="1:3" s="13" customFormat="1" ht="45" customHeight="1">
      <c r="A28" s="11" t="s">
        <v>57</v>
      </c>
      <c r="B28" s="14" t="s">
        <v>58</v>
      </c>
      <c r="C28" s="12">
        <f>C29+C34</f>
        <v>43178100</v>
      </c>
    </row>
    <row r="29" spans="1:3" ht="110.4">
      <c r="A29" s="1" t="s">
        <v>59</v>
      </c>
      <c r="B29" s="21" t="s">
        <v>13</v>
      </c>
      <c r="C29" s="2">
        <f>C30+C31+C32+C33</f>
        <v>32178100</v>
      </c>
    </row>
    <row r="30" spans="1:3" ht="78.75" customHeight="1">
      <c r="A30" s="1" t="s">
        <v>60</v>
      </c>
      <c r="B30" s="4" t="s">
        <v>10</v>
      </c>
      <c r="C30" s="2">
        <v>23500000</v>
      </c>
    </row>
    <row r="31" spans="1:3" ht="105" customHeight="1">
      <c r="A31" s="1" t="s">
        <v>106</v>
      </c>
      <c r="B31" s="21" t="s">
        <v>11</v>
      </c>
      <c r="C31" s="2">
        <v>3500000</v>
      </c>
    </row>
    <row r="32" spans="1:3" ht="111" customHeight="1">
      <c r="A32" s="1" t="s">
        <v>61</v>
      </c>
      <c r="B32" s="21" t="s">
        <v>149</v>
      </c>
      <c r="C32" s="2">
        <v>278100</v>
      </c>
    </row>
    <row r="33" spans="1:3" ht="58.2" customHeight="1">
      <c r="A33" s="1" t="s">
        <v>62</v>
      </c>
      <c r="B33" s="4" t="s">
        <v>12</v>
      </c>
      <c r="C33" s="2">
        <v>4900000</v>
      </c>
    </row>
    <row r="34" spans="1:3" ht="96.75" customHeight="1">
      <c r="A34" s="1" t="s">
        <v>63</v>
      </c>
      <c r="B34" s="21" t="s">
        <v>14</v>
      </c>
      <c r="C34" s="2">
        <f>10000000+1000000</f>
        <v>11000000</v>
      </c>
    </row>
    <row r="35" spans="1:3" ht="30" customHeight="1">
      <c r="A35" s="11" t="s">
        <v>64</v>
      </c>
      <c r="B35" s="14" t="s">
        <v>68</v>
      </c>
      <c r="C35" s="12">
        <f>C36</f>
        <v>7116894</v>
      </c>
    </row>
    <row r="36" spans="1:3" ht="27.6">
      <c r="A36" s="1" t="s">
        <v>65</v>
      </c>
      <c r="B36" s="4" t="s">
        <v>15</v>
      </c>
      <c r="C36" s="2">
        <v>7116894</v>
      </c>
    </row>
    <row r="37" spans="1:3" s="13" customFormat="1" ht="33.75" customHeight="1">
      <c r="A37" s="11" t="s">
        <v>66</v>
      </c>
      <c r="B37" s="14" t="s">
        <v>69</v>
      </c>
      <c r="C37" s="12">
        <f>C38+C39</f>
        <v>4244800</v>
      </c>
    </row>
    <row r="38" spans="1:3">
      <c r="A38" s="1" t="s">
        <v>67</v>
      </c>
      <c r="B38" s="4" t="s">
        <v>16</v>
      </c>
      <c r="C38" s="2">
        <f>3890800+55000</f>
        <v>3945800</v>
      </c>
    </row>
    <row r="39" spans="1:3" ht="28.2" customHeight="1">
      <c r="A39" s="1" t="s">
        <v>124</v>
      </c>
      <c r="B39" s="4" t="s">
        <v>150</v>
      </c>
      <c r="C39" s="2">
        <v>299000</v>
      </c>
    </row>
    <row r="40" spans="1:3" ht="27.6">
      <c r="A40" s="11" t="s">
        <v>71</v>
      </c>
      <c r="B40" s="14" t="s">
        <v>70</v>
      </c>
      <c r="C40" s="12">
        <f>SUM(C41:C42)</f>
        <v>3500000</v>
      </c>
    </row>
    <row r="41" spans="1:3" ht="110.4" hidden="1">
      <c r="A41" s="1" t="s">
        <v>136</v>
      </c>
      <c r="B41" s="21" t="s">
        <v>17</v>
      </c>
      <c r="C41" s="2"/>
    </row>
    <row r="42" spans="1:3" ht="54" customHeight="1">
      <c r="A42" s="1" t="s">
        <v>105</v>
      </c>
      <c r="B42" s="21" t="s">
        <v>151</v>
      </c>
      <c r="C42" s="2">
        <v>3500000</v>
      </c>
    </row>
    <row r="43" spans="1:3" ht="24" customHeight="1">
      <c r="A43" s="11" t="s">
        <v>72</v>
      </c>
      <c r="B43" s="14" t="s">
        <v>73</v>
      </c>
      <c r="C43" s="12">
        <v>8000000</v>
      </c>
    </row>
    <row r="44" spans="1:3" s="13" customFormat="1" ht="20.25" hidden="1" customHeight="1">
      <c r="A44" s="11" t="s">
        <v>74</v>
      </c>
      <c r="B44" s="14" t="s">
        <v>18</v>
      </c>
      <c r="C44" s="12">
        <f>SUM(C45)</f>
        <v>0</v>
      </c>
    </row>
    <row r="45" spans="1:3" s="13" customFormat="1" hidden="1">
      <c r="A45" s="1" t="s">
        <v>127</v>
      </c>
      <c r="B45" s="4" t="s">
        <v>128</v>
      </c>
      <c r="C45" s="2">
        <v>0</v>
      </c>
    </row>
    <row r="46" spans="1:3">
      <c r="A46" s="8" t="s">
        <v>75</v>
      </c>
      <c r="B46" s="20" t="s">
        <v>76</v>
      </c>
      <c r="C46" s="9">
        <f>C47+C84</f>
        <v>3522366433.1199989</v>
      </c>
    </row>
    <row r="47" spans="1:3" ht="41.4">
      <c r="A47" s="11" t="s">
        <v>77</v>
      </c>
      <c r="B47" s="14" t="s">
        <v>78</v>
      </c>
      <c r="C47" s="9">
        <f>C48+C54+C68+C80</f>
        <v>3522366433.1199989</v>
      </c>
    </row>
    <row r="48" spans="1:3" ht="45.75" customHeight="1">
      <c r="A48" s="11" t="s">
        <v>79</v>
      </c>
      <c r="B48" s="14" t="s">
        <v>20</v>
      </c>
      <c r="C48" s="12">
        <f>SUM(C49:C53)</f>
        <v>963407957</v>
      </c>
    </row>
    <row r="49" spans="1:3" s="13" customFormat="1" ht="41.4">
      <c r="A49" s="1" t="s">
        <v>80</v>
      </c>
      <c r="B49" s="4" t="s">
        <v>152</v>
      </c>
      <c r="C49" s="2">
        <v>130577653</v>
      </c>
    </row>
    <row r="50" spans="1:3" ht="48" hidden="1" customHeight="1">
      <c r="A50" s="1" t="s">
        <v>120</v>
      </c>
      <c r="B50" s="23" t="s">
        <v>121</v>
      </c>
      <c r="C50" s="2"/>
    </row>
    <row r="51" spans="1:3" ht="63" customHeight="1">
      <c r="A51" s="1" t="s">
        <v>104</v>
      </c>
      <c r="B51" s="4" t="s">
        <v>103</v>
      </c>
      <c r="C51" s="2">
        <v>438963304</v>
      </c>
    </row>
    <row r="52" spans="1:3" ht="63" customHeight="1">
      <c r="A52" s="1" t="s">
        <v>81</v>
      </c>
      <c r="B52" s="4" t="s">
        <v>19</v>
      </c>
      <c r="C52" s="2">
        <v>393867000</v>
      </c>
    </row>
    <row r="53" spans="1:3" hidden="1">
      <c r="A53" s="1" t="s">
        <v>122</v>
      </c>
      <c r="B53" s="4" t="s">
        <v>123</v>
      </c>
      <c r="C53" s="2"/>
    </row>
    <row r="54" spans="1:3" ht="46.5" customHeight="1">
      <c r="A54" s="11" t="s">
        <v>82</v>
      </c>
      <c r="B54" s="14" t="s">
        <v>21</v>
      </c>
      <c r="C54" s="12">
        <f>SUM(C55:C67)</f>
        <v>324311628.06999999</v>
      </c>
    </row>
    <row r="55" spans="1:3" s="13" customFormat="1" ht="87.75" customHeight="1">
      <c r="A55" s="1" t="s">
        <v>98</v>
      </c>
      <c r="B55" s="4" t="s">
        <v>100</v>
      </c>
      <c r="C55" s="2">
        <v>96009584</v>
      </c>
    </row>
    <row r="56" spans="1:3" ht="80.25" hidden="1" customHeight="1">
      <c r="A56" s="1" t="s">
        <v>138</v>
      </c>
      <c r="B56" s="4" t="s">
        <v>137</v>
      </c>
      <c r="C56" s="2"/>
    </row>
    <row r="57" spans="1:3" ht="69">
      <c r="A57" s="1" t="s">
        <v>116</v>
      </c>
      <c r="B57" s="4" t="s">
        <v>156</v>
      </c>
      <c r="C57" s="2">
        <v>9793200</v>
      </c>
    </row>
    <row r="58" spans="1:3" ht="76.5" customHeight="1">
      <c r="A58" s="1" t="s">
        <v>129</v>
      </c>
      <c r="B58" s="4" t="s">
        <v>130</v>
      </c>
      <c r="C58" s="2">
        <v>491991.62</v>
      </c>
    </row>
    <row r="59" spans="1:3" ht="76.5" hidden="1" customHeight="1">
      <c r="A59" s="1" t="s">
        <v>139</v>
      </c>
      <c r="B59" s="4" t="s">
        <v>140</v>
      </c>
      <c r="C59" s="2"/>
    </row>
    <row r="60" spans="1:3" ht="54" hidden="1" customHeight="1">
      <c r="A60" s="1" t="s">
        <v>117</v>
      </c>
      <c r="B60" s="4" t="s">
        <v>118</v>
      </c>
      <c r="C60" s="2"/>
    </row>
    <row r="61" spans="1:3" ht="54" customHeight="1">
      <c r="A61" s="1" t="s">
        <v>147</v>
      </c>
      <c r="B61" s="4" t="s">
        <v>148</v>
      </c>
      <c r="C61" s="2">
        <v>258400</v>
      </c>
    </row>
    <row r="62" spans="1:3" ht="41.4">
      <c r="A62" s="1" t="s">
        <v>113</v>
      </c>
      <c r="B62" s="4" t="s">
        <v>114</v>
      </c>
      <c r="C62" s="2">
        <v>131700</v>
      </c>
    </row>
    <row r="63" spans="1:3" ht="27.6">
      <c r="A63" s="1" t="s">
        <v>144</v>
      </c>
      <c r="B63" s="4" t="s">
        <v>145</v>
      </c>
      <c r="C63" s="2">
        <v>88400</v>
      </c>
    </row>
    <row r="64" spans="1:3" ht="61.8" hidden="1" customHeight="1">
      <c r="A64" s="1" t="s">
        <v>83</v>
      </c>
      <c r="B64" s="4" t="s">
        <v>153</v>
      </c>
      <c r="C64" s="2"/>
    </row>
    <row r="65" spans="1:3" s="13" customFormat="1" ht="55.5" hidden="1" customHeight="1">
      <c r="A65" s="1" t="s">
        <v>125</v>
      </c>
      <c r="B65" s="4" t="s">
        <v>126</v>
      </c>
      <c r="C65" s="2"/>
    </row>
    <row r="66" spans="1:3" s="13" customFormat="1" ht="55.2" customHeight="1">
      <c r="A66" s="1" t="s">
        <v>158</v>
      </c>
      <c r="B66" s="4" t="s">
        <v>159</v>
      </c>
      <c r="C66" s="2">
        <v>72000000</v>
      </c>
    </row>
    <row r="67" spans="1:3" s="13" customFormat="1" ht="30.75" customHeight="1">
      <c r="A67" s="1" t="s">
        <v>99</v>
      </c>
      <c r="B67" s="4" t="s">
        <v>96</v>
      </c>
      <c r="C67" s="2">
        <f>74007782.77+11106809.38+11500700+1913000+4876700+917600+1282600+1716700+682600+3412550.3+541200+180400+180400+30771610+391000+1248600+808100</f>
        <v>145538352.44999999</v>
      </c>
    </row>
    <row r="68" spans="1:3" ht="45" customHeight="1">
      <c r="A68" s="11" t="s">
        <v>84</v>
      </c>
      <c r="B68" s="14" t="s">
        <v>32</v>
      </c>
      <c r="C68" s="12">
        <f>SUM(C69:C79)</f>
        <v>2231775948.0499992</v>
      </c>
    </row>
    <row r="69" spans="1:3" ht="63.6" customHeight="1">
      <c r="A69" s="1" t="s">
        <v>85</v>
      </c>
      <c r="B69" s="4" t="s">
        <v>22</v>
      </c>
      <c r="C69" s="2">
        <v>3412641.81</v>
      </c>
    </row>
    <row r="70" spans="1:3" ht="56.25" customHeight="1">
      <c r="A70" s="1" t="s">
        <v>86</v>
      </c>
      <c r="B70" s="4" t="s">
        <v>23</v>
      </c>
      <c r="C70" s="2">
        <v>14410699</v>
      </c>
    </row>
    <row r="71" spans="1:3" ht="49.5" customHeight="1">
      <c r="A71" s="1" t="s">
        <v>87</v>
      </c>
      <c r="B71" s="4" t="s">
        <v>24</v>
      </c>
      <c r="C71" s="2">
        <f>267600+680275945.34+578035940+3111500+20934200+248698720+13842420+200+14070541.26+15548652.37+47508290+2168000+9369700+218440.53+5007000+34492500+881700+14201287.24+8721100+9401677.37+17881.1+97658160+19200+280161107.79+319093+186070+1037300+72000+21700+3013200+3000000+1887600+340100+278600+2519200</f>
        <v>2097286625.9999998</v>
      </c>
    </row>
    <row r="72" spans="1:3" ht="74.400000000000006" hidden="1" customHeight="1">
      <c r="A72" s="1" t="s">
        <v>88</v>
      </c>
      <c r="B72" s="4" t="s">
        <v>154</v>
      </c>
      <c r="C72" s="2"/>
    </row>
    <row r="73" spans="1:3" ht="98.25" customHeight="1">
      <c r="A73" s="1" t="s">
        <v>89</v>
      </c>
      <c r="B73" s="4" t="s">
        <v>25</v>
      </c>
      <c r="C73" s="2">
        <v>20426300</v>
      </c>
    </row>
    <row r="74" spans="1:3" ht="85.5" customHeight="1">
      <c r="A74" s="1" t="s">
        <v>90</v>
      </c>
      <c r="B74" s="4" t="s">
        <v>26</v>
      </c>
      <c r="C74" s="2">
        <v>15981900</v>
      </c>
    </row>
    <row r="75" spans="1:3" ht="78" customHeight="1">
      <c r="A75" s="1" t="s">
        <v>91</v>
      </c>
      <c r="B75" s="4" t="s">
        <v>27</v>
      </c>
      <c r="C75" s="2">
        <v>2800</v>
      </c>
    </row>
    <row r="76" spans="1:3" ht="82.8" hidden="1">
      <c r="A76" s="1" t="s">
        <v>92</v>
      </c>
      <c r="B76" s="4" t="s">
        <v>28</v>
      </c>
      <c r="C76" s="2"/>
    </row>
    <row r="77" spans="1:3" ht="60.75" customHeight="1">
      <c r="A77" s="1" t="s">
        <v>93</v>
      </c>
      <c r="B77" s="4" t="s">
        <v>29</v>
      </c>
      <c r="C77" s="2">
        <v>79074663.239999995</v>
      </c>
    </row>
    <row r="78" spans="1:3" ht="48" customHeight="1">
      <c r="A78" s="1" t="s">
        <v>94</v>
      </c>
      <c r="B78" s="4" t="s">
        <v>30</v>
      </c>
      <c r="C78" s="2">
        <v>912900</v>
      </c>
    </row>
    <row r="79" spans="1:3" ht="35.25" customHeight="1">
      <c r="A79" s="1" t="s">
        <v>95</v>
      </c>
      <c r="B79" s="4" t="s">
        <v>31</v>
      </c>
      <c r="C79" s="2">
        <v>267418</v>
      </c>
    </row>
    <row r="80" spans="1:3" ht="38.25" customHeight="1">
      <c r="A80" s="11" t="s">
        <v>107</v>
      </c>
      <c r="B80" s="14" t="s">
        <v>108</v>
      </c>
      <c r="C80" s="12">
        <f>SUM(C81:C83)</f>
        <v>2870900</v>
      </c>
    </row>
    <row r="81" spans="1:3" ht="108.75" hidden="1" customHeight="1">
      <c r="A81" s="1" t="s">
        <v>142</v>
      </c>
      <c r="B81" s="4" t="s">
        <v>143</v>
      </c>
      <c r="C81" s="2"/>
    </row>
    <row r="82" spans="1:3" ht="157.19999999999999" hidden="1" customHeight="1">
      <c r="A82" s="1" t="s">
        <v>115</v>
      </c>
      <c r="B82" s="4" t="s">
        <v>155</v>
      </c>
      <c r="C82" s="2"/>
    </row>
    <row r="83" spans="1:3" ht="41.25" customHeight="1">
      <c r="A83" s="1" t="s">
        <v>109</v>
      </c>
      <c r="B83" s="4" t="s">
        <v>110</v>
      </c>
      <c r="C83" s="2">
        <f>905000+862700+219400+883800</f>
        <v>2870900</v>
      </c>
    </row>
    <row r="84" spans="1:3" ht="33.75" hidden="1" customHeight="1">
      <c r="A84" s="11" t="s">
        <v>131</v>
      </c>
      <c r="B84" s="14" t="s">
        <v>132</v>
      </c>
      <c r="C84" s="12">
        <f>SUM(C85)</f>
        <v>0</v>
      </c>
    </row>
    <row r="85" spans="1:3" ht="33.75" hidden="1" customHeight="1">
      <c r="A85" s="11" t="s">
        <v>133</v>
      </c>
      <c r="B85" s="24" t="s">
        <v>134</v>
      </c>
      <c r="C85" s="12">
        <f>SUM(C86)</f>
        <v>0</v>
      </c>
    </row>
    <row r="86" spans="1:3" ht="33.75" hidden="1" customHeight="1">
      <c r="A86" s="1" t="s">
        <v>135</v>
      </c>
      <c r="B86" s="23" t="s">
        <v>134</v>
      </c>
      <c r="C86" s="2"/>
    </row>
    <row r="87" spans="1:3" ht="29.25" customHeight="1">
      <c r="A87" s="15"/>
      <c r="B87" s="11" t="s">
        <v>33</v>
      </c>
      <c r="C87" s="12">
        <f>C11+C46</f>
        <v>4975224695.1199989</v>
      </c>
    </row>
    <row r="92" spans="1:3">
      <c r="C92" s="25"/>
    </row>
    <row r="94" spans="1:3">
      <c r="C94" s="3"/>
    </row>
    <row r="95" spans="1:3">
      <c r="C95" s="3"/>
    </row>
    <row r="96" spans="1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3" spans="3:3">
      <c r="C103" s="26"/>
    </row>
  </sheetData>
  <mergeCells count="1">
    <mergeCell ref="A7:C7"/>
  </mergeCells>
  <pageMargins left="0.98425196850393704" right="0.98425196850393704" top="0.39370078740157483" bottom="0.39370078740157483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2024-11-13T03:15:48Z</dcterms:modified>
</cp:coreProperties>
</file>