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Лист1!$A$1:$I$55</definedName>
  </definedNames>
  <calcPr calcId="152511"/>
</workbook>
</file>

<file path=xl/calcChain.xml><?xml version="1.0" encoding="utf-8"?>
<calcChain xmlns="http://schemas.openxmlformats.org/spreadsheetml/2006/main">
  <c r="G35" i="1" l="1"/>
  <c r="G36" i="1" l="1"/>
  <c r="G34" i="1" l="1"/>
  <c r="G33" i="1"/>
  <c r="G44" i="1" l="1"/>
  <c r="G32" i="1"/>
  <c r="G31" i="1"/>
  <c r="G18" i="1"/>
  <c r="G40" i="1" l="1"/>
  <c r="G42" i="1"/>
  <c r="G17" i="1"/>
  <c r="G30" i="1"/>
  <c r="G29" i="1"/>
  <c r="G28" i="1"/>
  <c r="G27" i="1"/>
  <c r="G26" i="1"/>
  <c r="G25" i="1"/>
  <c r="G16" i="1" l="1"/>
  <c r="G15" i="1"/>
  <c r="G14" i="1"/>
  <c r="G13" i="1"/>
  <c r="G11" i="1"/>
  <c r="G10" i="1"/>
  <c r="G6" i="1" l="1"/>
  <c r="G5" i="1"/>
  <c r="G22" i="1" l="1"/>
  <c r="G21" i="1"/>
  <c r="G4" i="1"/>
  <c r="F7" i="1" l="1"/>
  <c r="G7" i="1"/>
  <c r="E7" i="1"/>
  <c r="F45" i="1" l="1"/>
  <c r="G45" i="1"/>
  <c r="E45" i="1"/>
  <c r="F48" i="1" l="1"/>
  <c r="G48" i="1"/>
  <c r="E48" i="1"/>
  <c r="F19" i="1"/>
  <c r="G19" i="1"/>
  <c r="E19" i="1"/>
  <c r="G38" i="1" l="1"/>
  <c r="F38" i="1"/>
  <c r="E38" i="1"/>
  <c r="F49" i="1" l="1"/>
  <c r="E49" i="1"/>
  <c r="G49" i="1" l="1"/>
  <c r="K54" i="1" l="1"/>
</calcChain>
</file>

<file path=xl/sharedStrings.xml><?xml version="1.0" encoding="utf-8"?>
<sst xmlns="http://schemas.openxmlformats.org/spreadsheetml/2006/main" count="185" uniqueCount="112">
  <si>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</si>
  <si>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</si>
  <si>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</si>
  <si>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</si>
  <si>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</si>
  <si>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</si>
  <si>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</si>
  <si>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</si>
  <si>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</si>
  <si>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</si>
  <si>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</si>
  <si>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</si>
  <si>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</si>
  <si>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</si>
  <si>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</si>
  <si>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</si>
  <si>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</si>
  <si>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</si>
  <si>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</si>
  <si>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</si>
  <si>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</si>
  <si>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</si>
  <si>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</si>
  <si>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</si>
  <si>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</si>
  <si>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 xml:space="preserve">Управление имущественных отношений администрации Озерского городского округа </t>
  </si>
  <si>
    <t>МУНИЦИПАЛЬНОЕ БЮДЖЕТНОЕ ДОШКОЛЬНОЕ ОБРАЗОВАТЕЛЬНОЕ УЧРЕЖДЕНИЕ "ДЕТСКИЙ САД КОМБИНИРОВАННОГО ВИДА "РОДНИЧОК"</t>
  </si>
  <si>
    <t xml:space="preserve">т.к. не привели к заключению контрактов  следующие процедуры:  </t>
  </si>
  <si>
    <t>№ 4-09/                    Услуги охраны 2</t>
  </si>
  <si>
    <t>№ 15-06/               Пассажироперевозки М №  272</t>
  </si>
  <si>
    <t>№ 16-06/          Пассажироперевозки М №  271</t>
  </si>
  <si>
    <t>№ 2-34/           Поставка мяса</t>
  </si>
  <si>
    <t>№ 13-06/              ПОДД Новогорный</t>
  </si>
  <si>
    <t>№ 14-06/         ПОДД Метлино</t>
  </si>
  <si>
    <t xml:space="preserve">№ 5-13/                   ТО КИА            </t>
  </si>
  <si>
    <t>№ 4-13/            Рециркуляторы</t>
  </si>
  <si>
    <t>№ 6-13/                   ТО Форд</t>
  </si>
  <si>
    <t>№ 5-09/                Жильё для детей-сирот</t>
  </si>
  <si>
    <t>№ 6-09/                      ТО здания</t>
  </si>
  <si>
    <t>№ 7-09/           Жильё для детей-сирот 2</t>
  </si>
  <si>
    <t>№ 8-09/                  Жильё для детей-сирот 3</t>
  </si>
  <si>
    <t>№ 1-22/           Поставка молочной продукции</t>
  </si>
  <si>
    <t>№ 2-22/           Поставка мяса</t>
  </si>
  <si>
    <t>№ 1-16/                 Машина уборочная</t>
  </si>
  <si>
    <t>№ 9-09/           Жильё для детей-сирот 4</t>
  </si>
  <si>
    <t>№ 10-09/           Жильё для детей-сирот 5</t>
  </si>
  <si>
    <t>№ 11-09/           Жильё для детей-сирот 6</t>
  </si>
  <si>
    <t>№ 12-09/           Жильё для детей-сирот 7</t>
  </si>
  <si>
    <t>Бактерицидные рециркуляторы воздуха</t>
  </si>
  <si>
    <t>Поставка продуктов питания (мясо говядина, печень говяжья)</t>
  </si>
  <si>
    <t xml:space="preserve">Покупка машины комбинированной уборочной с навесным оборудованием
</t>
  </si>
  <si>
    <t>МУНИЦИПАЛЬНОЕ БЮДЖЕТНОЕ УЧРЕЖДЕНИЕ ОЗЕРСКОГО ГОРОДСКОГО ОКРУГА "АРЕНА"</t>
  </si>
  <si>
    <t>Услуги по диагностике, техническому обслуживанию и ремонту автомобиля Форд Галакси администрации Озерского городского округа</t>
  </si>
  <si>
    <t>Услуги по диагностике, техническому обслуживанию и ремонту автомобилей КИА администрации Озерского городского округа</t>
  </si>
  <si>
    <t>Оказание услуг по физической (невооруженной) охране административного нежилого здания, расположенного по адресу: Россия, Челябинская область, город Озерск, улица Блюхера, 2а</t>
  </si>
  <si>
    <t>Выполнение работ по внесению изменений в утвержденный проект организации дорожного движения в границах пос. Новогорный, пос. Бижеляк, д. Селезни и атомобильной дороги пос. Новогорный - пос. Бижеляк</t>
  </si>
  <si>
    <t>Выполнение работ по внесению изменений в утвержденный проект организации дорожного движения в границах пос. Метлино</t>
  </si>
  <si>
    <t>Главный распорядитель бюджетных средств, орган, осуществляющий функции и полномочия учредителя – Управление по физической культуре и спорту администрации Озерского городского округа</t>
  </si>
  <si>
    <t xml:space="preserve">ВСЕГО по Управлению по физической культуре и спорту 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</si>
  <si>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март 2023 г. </t>
  </si>
  <si>
    <t>______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</si>
  <si>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г. Челябинск, Челябинской области</t>
  </si>
  <si>
    <t>Оказание услуг по комплексному эксплуатационно-техническому обслуживанию административного нежилого здания, расположенного по адресу: Россия, Челябинская область, г. Озерск, ул. Блюхера, 2а</t>
  </si>
  <si>
    <t>(не подано ни одной заявки)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</si>
  <si>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г. Озерск, Челябинской области.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</si>
  <si>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Озерском городском округе Челябинской области.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</si>
  <si>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Озерском городском округе Челябинской области</t>
  </si>
  <si>
    <t>Выполнение работ, связанных с осуществлением регулярных перевозок пассажиров и багажа по муниципальному маршруту № 272 "г. Озерск – ст. Бижеляк"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</si>
  <si>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271 «г. Озерск – пос. Метлино»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</si>
  <si>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2 «площадь Курчатова – поселок № 2»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</si>
  <si>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55 «ДК «Маяк» – КПП № 2»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</si>
  <si>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11 «ДК «Маяк» – Сад № 9» на территории Озерского городского округа по регулируемому тарифу</t>
  </si>
  <si>
    <t>№ 17-06/          Пассажироперевозки М №  2</t>
  </si>
  <si>
    <t>№ 18-06/          Пассажироперевозки М №  55</t>
  </si>
  <si>
    <t>№ 19-06/          Пассажироперевозки М №  11</t>
  </si>
  <si>
    <t>Выполнение работ, связанных с осуществлением регулярных перевозок пассажиров и багажа по муниципальному маршруту № 1 "ДК "Маяк"- бульвар Гайдара, 18" на территории Озерского городского округа по регулируемому тарифу</t>
  </si>
  <si>
    <t>№ 20-06/          Пассажироперевозки М №  1</t>
  </si>
  <si>
    <t>Выполнение работ, связанных с осуществлением регулярных перевозок пассажиров и багажа по муниципальному маршруту № 4 "КПП № 2- КПП № 4" на территории Озерского городского округа по регулируемому тарифу</t>
  </si>
  <si>
    <t>№ 21-06/          Пассажироперевозки М №  4</t>
  </si>
  <si>
    <t>Выполнение работ, связанных с осуществлением регулярных перевозок пассажиров и багажа по муниципальному маршруту №  12 «ДК им. Пушкина – магазин «Электроника» на территории Озерского городского округа по регулируемому тарифу</t>
  </si>
  <si>
    <t>№ 22-06/          Пассажироперевозки М №  12</t>
  </si>
  <si>
    <t>№ 23-06/          Пассажироперевозки М №  17</t>
  </si>
  <si>
    <t>Выполнение работ, связанных  с  осуществлением  регулярных  перевозок  пассажиров  и  багажа  по  муниципальному  маршруту № 17 «Сквер первостроителей – НСТ «Акакуль» на территории Озерского городского округа по регулируемому тарифу</t>
  </si>
  <si>
    <t>№ 24-06/           Пассажироперевозки М №  18</t>
  </si>
  <si>
    <t>Выполнение работ, связанных  с  осуществлением  регулярных  перевозок  пассажиров  и  багажа  по  муниципальному  маршруту № 18 «Главпочтамт – Сад № 8» на территории Озерского городского округа по регулируемому тарифу</t>
  </si>
  <si>
    <t>МУНИЦИПАЛЬНОЕ БЮДЖЕТНОЕ ОБЩЕОБРАЗОВАТЕЛЬНОЕ УЧРЕЖДЕНИЕ "СРЕДНЯЯ ОБЩЕОБРАЗОВАТЕЛЬНАЯ ШКОЛА №38"</t>
  </si>
  <si>
    <t xml:space="preserve">№ 1-49/                 Замена окон  </t>
  </si>
  <si>
    <t>Выполнение работ по замене деревянных оконных блоков на окна ПВХ в МБОУ СОШ №38</t>
  </si>
  <si>
    <t xml:space="preserve"> 21.03.2023</t>
  </si>
  <si>
    <t>№ 13-09/           Кадастровые работы</t>
  </si>
  <si>
    <t>Выполнение кадастровых работ по образованию земельного участка на территории Озерского городского округа Челябинской области в п. Новогорный</t>
  </si>
  <si>
    <t>МУНИЦИПАЛЬНОЕ КАЗЕННОЕ УЧРЕЖДЕНИЕ "УПРАВЛЕНИЕ КАПИТАЛЬНОГО СТРОИТЕЛЬСТВА ОЗЕРСКОГО ГОРОДСКОГО ОКРУГА"</t>
  </si>
  <si>
    <t>№ 2-84/                     Сквер 40-летия Побнды</t>
  </si>
  <si>
    <t>Благоустройство сквера 40-летия Победы</t>
  </si>
  <si>
    <t>МУНИЦИПАЛЬНОЕ БЮДЖЕТНОЕ ДОШКОЛЬНОЕ ОБРАЗОВАТЕЛЬНОЕ УЧРЕЖДЕНИЕ "ДЕТСКИЙ САД КОМБИНИРОВАННОГО ВИДА №26"</t>
  </si>
  <si>
    <t xml:space="preserve">Поставка продуктов питания (мясо и печень говядины замороженные) </t>
  </si>
  <si>
    <t>Поставка продуктов питания (молочные продукты)</t>
  </si>
  <si>
    <t>МУНИЦИПАЛЬНОЕ БЮДЖЕТНОЕ ОБЩЕОБРАЗОВАТЕЛЬНОЕ УЧРЕЖДЕНИЕ "СПЕЦИАЛЬНАЯ (КОРРЕКЦИОННАЯ) ОБЩЕОБРАЗОВАТЕЛЬНАЯ ШКОЛА №36 ДЛЯ ОБУЧАЮЩИХСЯ С ОГРАНИЧЕННЫМИ ВОЗМОЖНОСТЯМИ ЗДОРОВЬЯ"</t>
  </si>
  <si>
    <t>№ 1-47/            Организация питания</t>
  </si>
  <si>
    <t>Оказание услуг по организации, приготовлению и предоставлению питания обучающимся МБОУ СКОШ №36</t>
  </si>
  <si>
    <t>1)  № 7-09/ Жильё для детей-сирот 2.</t>
  </si>
  <si>
    <t>№ 27-06/          Содержание УДС п. Новогорный</t>
  </si>
  <si>
    <t>№ 28-06/          Содержание УДС загород</t>
  </si>
  <si>
    <t>№ 29-06/          Содержание УДС п.Метлино</t>
  </si>
  <si>
    <t>№ 30-06/           Содержание УДС п.Татыш</t>
  </si>
  <si>
    <t>Выполнение работ по содержанию объектов загородных автомобильных дорог Озерского городского округа</t>
  </si>
  <si>
    <t xml:space="preserve"> 29.03.2023</t>
  </si>
  <si>
    <t>Выполнение работ по содержанию объектов улично-дорожной сети пос. Новогорный, пос. Бижеляк, д. Селезни, автомобильной дороги пос. Новогорный – пос. Бижеляк</t>
  </si>
  <si>
    <t xml:space="preserve"> 31.03.2023</t>
  </si>
  <si>
    <t>Выполнение работ по содержанию объектов улично-дорожной сети поселка № 2</t>
  </si>
  <si>
    <t>Выполнение работ по содержанию объектов улично-дорожной сети пос. Метлино</t>
  </si>
  <si>
    <t>Сумма заключенных контрактов меньше суммы начальных максимальных цен контрактов на 2 370 823,62 без учета экономии (20 283 823,91),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</si>
</sst>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46" zoomScale="110" zoomScaleNormal="110" workbookViewId="0">
      <selection activeCell="F53" sqref="F53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53" t="s">
        <v>59</v>
      </c>
      <c r="B1" s="53"/>
      <c r="C1" s="53"/>
      <c r="D1" s="53"/>
      <c r="E1" s="53"/>
      <c r="F1" s="53"/>
      <c r="G1" s="53"/>
      <c r="H1" s="53"/>
      <c r="I1" s="53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17</v>
      </c>
    </row>
    <row r="3" spans="1:11" ht="21.75" customHeight="1" x14ac:dyDescent="0.25">
      <c r="A3" s="43" t="s">
        <v>11</v>
      </c>
      <c r="B3" s="44"/>
      <c r="C3" s="44"/>
      <c r="D3" s="44"/>
      <c r="E3" s="44"/>
      <c r="F3" s="44"/>
      <c r="G3" s="44"/>
      <c r="H3" s="44"/>
      <c r="I3" s="45"/>
    </row>
    <row r="4" spans="1:11" ht="63.75" x14ac:dyDescent="0.25">
      <c r="A4" s="3">
        <v>1</v>
      </c>
      <c r="B4" s="28" t="s">
        <v>35</v>
      </c>
      <c r="C4" s="28" t="s">
        <v>12</v>
      </c>
      <c r="D4" s="7" t="s">
        <v>48</v>
      </c>
      <c r="E4" s="22">
        <v>46095.63</v>
      </c>
      <c r="F4" s="22">
        <v>16133.25</v>
      </c>
      <c r="G4" s="8">
        <f>E4-F4</f>
        <v>29962.379999999997</v>
      </c>
      <c r="H4" s="9">
        <v>44986</v>
      </c>
      <c r="I4" s="10" t="s">
        <v>19</v>
      </c>
    </row>
    <row r="5" spans="1:11" ht="63.75" x14ac:dyDescent="0.25">
      <c r="A5" s="3">
        <v>2</v>
      </c>
      <c r="B5" s="28" t="s">
        <v>34</v>
      </c>
      <c r="C5" s="28" t="s">
        <v>12</v>
      </c>
      <c r="D5" s="7" t="s">
        <v>53</v>
      </c>
      <c r="E5" s="22">
        <v>732446.56</v>
      </c>
      <c r="F5" s="22">
        <v>685225.77</v>
      </c>
      <c r="G5" s="8">
        <f>E5-F5</f>
        <v>47220.790000000037</v>
      </c>
      <c r="H5" s="9">
        <v>44994</v>
      </c>
      <c r="I5" s="10" t="s">
        <v>19</v>
      </c>
    </row>
    <row r="6" spans="1:11" ht="63.75" x14ac:dyDescent="0.25">
      <c r="A6" s="3">
        <v>3</v>
      </c>
      <c r="B6" s="28" t="s">
        <v>36</v>
      </c>
      <c r="C6" s="28" t="s">
        <v>12</v>
      </c>
      <c r="D6" s="7" t="s">
        <v>52</v>
      </c>
      <c r="E6" s="22">
        <v>425741.66</v>
      </c>
      <c r="F6" s="22">
        <v>387871.29</v>
      </c>
      <c r="G6" s="8">
        <f>E6-F6</f>
        <v>37870.369999999995</v>
      </c>
      <c r="H6" s="9">
        <v>44994</v>
      </c>
      <c r="I6" s="10" t="s">
        <v>19</v>
      </c>
    </row>
    <row r="7" spans="1:11" ht="21.75" customHeight="1" x14ac:dyDescent="0.25">
      <c r="A7" s="50" t="s">
        <v>13</v>
      </c>
      <c r="B7" s="51"/>
      <c r="C7" s="51"/>
      <c r="D7" s="52"/>
      <c r="E7" s="20">
        <f>SUM(E4:E6)</f>
        <v>1204283.8500000001</v>
      </c>
      <c r="F7" s="20">
        <f>SUM(F4:F6)</f>
        <v>1089230.31</v>
      </c>
      <c r="G7" s="20">
        <f>SUM(G4:G6)</f>
        <v>115053.54000000004</v>
      </c>
      <c r="H7" s="1"/>
      <c r="I7" s="2"/>
      <c r="K7" s="11"/>
    </row>
    <row r="8" spans="1:11" ht="21.75" customHeight="1" x14ac:dyDescent="0.25">
      <c r="A8" s="43" t="s">
        <v>24</v>
      </c>
      <c r="B8" s="44"/>
      <c r="C8" s="44"/>
      <c r="D8" s="44"/>
      <c r="E8" s="44"/>
      <c r="F8" s="44"/>
      <c r="G8" s="44"/>
      <c r="H8" s="44"/>
      <c r="I8" s="45"/>
      <c r="K8" s="11"/>
    </row>
    <row r="9" spans="1:11" ht="79.5" customHeight="1" x14ac:dyDescent="0.25">
      <c r="A9" s="3">
        <v>4</v>
      </c>
      <c r="B9" s="28" t="s">
        <v>28</v>
      </c>
      <c r="C9" s="28" t="s">
        <v>25</v>
      </c>
      <c r="D9" s="7" t="s">
        <v>54</v>
      </c>
      <c r="E9" s="22">
        <v>659137.5</v>
      </c>
      <c r="F9" s="22">
        <v>659137.5</v>
      </c>
      <c r="G9" s="7" t="s">
        <v>60</v>
      </c>
      <c r="H9" s="9">
        <v>44995</v>
      </c>
      <c r="I9" s="10" t="s">
        <v>18</v>
      </c>
      <c r="K9" s="11"/>
    </row>
    <row r="10" spans="1:11" ht="117" customHeight="1" x14ac:dyDescent="0.25">
      <c r="A10" s="3">
        <v>5</v>
      </c>
      <c r="B10" s="28" t="s">
        <v>37</v>
      </c>
      <c r="C10" s="28" t="s">
        <v>25</v>
      </c>
      <c r="D10" s="7" t="s">
        <v>61</v>
      </c>
      <c r="E10" s="22">
        <v>2370823.62</v>
      </c>
      <c r="F10" s="22">
        <v>2096916.33</v>
      </c>
      <c r="G10" s="8">
        <f>E10-F10</f>
        <v>273907.29000000004</v>
      </c>
      <c r="H10" s="9">
        <v>44998</v>
      </c>
      <c r="I10" s="10" t="s">
        <v>19</v>
      </c>
      <c r="K10" s="11"/>
    </row>
    <row r="11" spans="1:11" ht="78.75" customHeight="1" x14ac:dyDescent="0.25">
      <c r="A11" s="3">
        <v>6</v>
      </c>
      <c r="B11" s="28" t="s">
        <v>38</v>
      </c>
      <c r="C11" s="28" t="s">
        <v>25</v>
      </c>
      <c r="D11" s="7" t="s">
        <v>62</v>
      </c>
      <c r="E11" s="22">
        <v>289159.2</v>
      </c>
      <c r="F11" s="22">
        <v>287713.40000000002</v>
      </c>
      <c r="G11" s="8">
        <f>E11-F11</f>
        <v>1445.7999999999884</v>
      </c>
      <c r="H11" s="9">
        <v>44998</v>
      </c>
      <c r="I11" s="10" t="s">
        <v>19</v>
      </c>
      <c r="K11" s="11"/>
    </row>
    <row r="12" spans="1:11" ht="118.5" customHeight="1" x14ac:dyDescent="0.25">
      <c r="A12" s="3">
        <v>7</v>
      </c>
      <c r="B12" s="28" t="s">
        <v>39</v>
      </c>
      <c r="C12" s="28" t="s">
        <v>25</v>
      </c>
      <c r="D12" s="7" t="s">
        <v>61</v>
      </c>
      <c r="E12" s="22">
        <v>2370823.62</v>
      </c>
      <c r="F12" s="7" t="s">
        <v>60</v>
      </c>
      <c r="G12" s="7" t="s">
        <v>60</v>
      </c>
      <c r="H12" s="9">
        <v>44995</v>
      </c>
      <c r="I12" s="10" t="s">
        <v>63</v>
      </c>
      <c r="K12" s="11"/>
    </row>
    <row r="13" spans="1:11" ht="114.75" x14ac:dyDescent="0.25">
      <c r="A13" s="3">
        <v>8</v>
      </c>
      <c r="B13" s="28" t="s">
        <v>40</v>
      </c>
      <c r="C13" s="28" t="s">
        <v>25</v>
      </c>
      <c r="D13" s="7" t="s">
        <v>64</v>
      </c>
      <c r="E13" s="22">
        <v>2213870.67</v>
      </c>
      <c r="F13" s="22">
        <v>1881785.65</v>
      </c>
      <c r="G13" s="8">
        <f t="shared" ref="G13:G18" si="0">E13-F13</f>
        <v>332085.02</v>
      </c>
      <c r="H13" s="9">
        <v>44999</v>
      </c>
      <c r="I13" s="10" t="s">
        <v>19</v>
      </c>
      <c r="K13" s="11"/>
    </row>
    <row r="14" spans="1:11" ht="114.75" x14ac:dyDescent="0.25">
      <c r="A14" s="3">
        <v>9</v>
      </c>
      <c r="B14" s="28" t="s">
        <v>44</v>
      </c>
      <c r="C14" s="28" t="s">
        <v>25</v>
      </c>
      <c r="D14" s="7" t="s">
        <v>64</v>
      </c>
      <c r="E14" s="22">
        <v>2213870.67</v>
      </c>
      <c r="F14" s="22">
        <v>1868229.65</v>
      </c>
      <c r="G14" s="8">
        <f t="shared" si="0"/>
        <v>345641.02</v>
      </c>
      <c r="H14" s="9">
        <v>45000</v>
      </c>
      <c r="I14" s="10" t="s">
        <v>19</v>
      </c>
      <c r="K14" s="11"/>
    </row>
    <row r="15" spans="1:11" ht="118.5" customHeight="1" x14ac:dyDescent="0.25">
      <c r="A15" s="3">
        <v>10</v>
      </c>
      <c r="B15" s="28" t="s">
        <v>45</v>
      </c>
      <c r="C15" s="28" t="s">
        <v>25</v>
      </c>
      <c r="D15" s="7" t="s">
        <v>64</v>
      </c>
      <c r="E15" s="22">
        <v>2213870.67</v>
      </c>
      <c r="F15" s="22">
        <v>1847723.47</v>
      </c>
      <c r="G15" s="8">
        <f t="shared" si="0"/>
        <v>366147.19999999995</v>
      </c>
      <c r="H15" s="9">
        <v>45000</v>
      </c>
      <c r="I15" s="10" t="s">
        <v>19</v>
      </c>
      <c r="K15" s="11"/>
    </row>
    <row r="16" spans="1:11" ht="127.5" x14ac:dyDescent="0.25">
      <c r="A16" s="3">
        <v>11</v>
      </c>
      <c r="B16" s="28" t="s">
        <v>46</v>
      </c>
      <c r="C16" s="28" t="s">
        <v>25</v>
      </c>
      <c r="D16" s="7" t="s">
        <v>65</v>
      </c>
      <c r="E16" s="22">
        <v>1981340.46</v>
      </c>
      <c r="F16" s="22">
        <v>1097709.6399999999</v>
      </c>
      <c r="G16" s="8">
        <f t="shared" si="0"/>
        <v>883630.82000000007</v>
      </c>
      <c r="H16" s="9">
        <v>45001</v>
      </c>
      <c r="I16" s="10" t="s">
        <v>19</v>
      </c>
      <c r="K16" s="11"/>
    </row>
    <row r="17" spans="1:11" ht="127.5" x14ac:dyDescent="0.25">
      <c r="A17" s="3">
        <v>12</v>
      </c>
      <c r="B17" s="28" t="s">
        <v>47</v>
      </c>
      <c r="C17" s="28" t="s">
        <v>25</v>
      </c>
      <c r="D17" s="7" t="s">
        <v>66</v>
      </c>
      <c r="E17" s="22">
        <v>1981340.46</v>
      </c>
      <c r="F17" s="8">
        <v>1971433.76</v>
      </c>
      <c r="G17" s="8">
        <f t="shared" si="0"/>
        <v>9906.6999999999534</v>
      </c>
      <c r="H17" s="9">
        <v>45001</v>
      </c>
      <c r="I17" s="10" t="s">
        <v>19</v>
      </c>
      <c r="K17" s="11"/>
    </row>
    <row r="18" spans="1:11" ht="76.5" x14ac:dyDescent="0.25">
      <c r="A18" s="3">
        <v>13</v>
      </c>
      <c r="B18" s="28" t="s">
        <v>89</v>
      </c>
      <c r="C18" s="28" t="s">
        <v>25</v>
      </c>
      <c r="D18" s="7" t="s">
        <v>90</v>
      </c>
      <c r="E18" s="22">
        <v>4000</v>
      </c>
      <c r="F18" s="8">
        <v>3300</v>
      </c>
      <c r="G18" s="8">
        <f t="shared" si="0"/>
        <v>700</v>
      </c>
      <c r="H18" s="9">
        <v>45009</v>
      </c>
      <c r="I18" s="10" t="s">
        <v>19</v>
      </c>
      <c r="K18" s="11"/>
    </row>
    <row r="19" spans="1:11" ht="21.75" customHeight="1" x14ac:dyDescent="0.25">
      <c r="A19" s="50"/>
      <c r="B19" s="51"/>
      <c r="C19" s="51"/>
      <c r="D19" s="52"/>
      <c r="E19" s="20">
        <f>SUM(E9:E18)</f>
        <v>16298236.870000001</v>
      </c>
      <c r="F19" s="20">
        <f t="shared" ref="F19:G19" si="1">SUM(F9:F18)</f>
        <v>11713949.4</v>
      </c>
      <c r="G19" s="20">
        <f t="shared" si="1"/>
        <v>2213463.8500000006</v>
      </c>
      <c r="H19" s="1"/>
      <c r="I19" s="2"/>
      <c r="K19" s="11"/>
    </row>
    <row r="20" spans="1:11" ht="36.75" customHeight="1" x14ac:dyDescent="0.25">
      <c r="A20" s="43" t="s">
        <v>16</v>
      </c>
      <c r="B20" s="44"/>
      <c r="C20" s="44"/>
      <c r="D20" s="44"/>
      <c r="E20" s="44"/>
      <c r="F20" s="44"/>
      <c r="G20" s="44"/>
      <c r="H20" s="44"/>
      <c r="I20" s="45"/>
    </row>
    <row r="21" spans="1:11" ht="116.25" customHeight="1" x14ac:dyDescent="0.25">
      <c r="A21" s="18">
        <v>14</v>
      </c>
      <c r="B21" s="19" t="s">
        <v>32</v>
      </c>
      <c r="C21" s="7" t="s">
        <v>14</v>
      </c>
      <c r="D21" s="12" t="s">
        <v>55</v>
      </c>
      <c r="E21" s="8">
        <v>310400</v>
      </c>
      <c r="F21" s="8">
        <v>155160.37</v>
      </c>
      <c r="G21" s="8">
        <f>E21-F21</f>
        <v>155239.63</v>
      </c>
      <c r="H21" s="9">
        <v>44987</v>
      </c>
      <c r="I21" s="10" t="s">
        <v>19</v>
      </c>
    </row>
    <row r="22" spans="1:11" ht="116.25" customHeight="1" x14ac:dyDescent="0.25">
      <c r="A22" s="24">
        <v>15</v>
      </c>
      <c r="B22" s="19" t="s">
        <v>33</v>
      </c>
      <c r="C22" s="7" t="s">
        <v>14</v>
      </c>
      <c r="D22" s="12" t="s">
        <v>56</v>
      </c>
      <c r="E22" s="8">
        <v>174216</v>
      </c>
      <c r="F22" s="8">
        <v>110627.16</v>
      </c>
      <c r="G22" s="8">
        <f>E22-F22</f>
        <v>63588.84</v>
      </c>
      <c r="H22" s="9">
        <v>44987</v>
      </c>
      <c r="I22" s="10" t="s">
        <v>19</v>
      </c>
    </row>
    <row r="23" spans="1:11" ht="116.25" customHeight="1" x14ac:dyDescent="0.25">
      <c r="A23" s="24">
        <v>16</v>
      </c>
      <c r="B23" s="19" t="s">
        <v>29</v>
      </c>
      <c r="C23" s="7" t="s">
        <v>14</v>
      </c>
      <c r="D23" s="12" t="s">
        <v>67</v>
      </c>
      <c r="E23" s="8">
        <v>3735415.31</v>
      </c>
      <c r="F23" s="8">
        <v>3735415.31</v>
      </c>
      <c r="G23" s="7" t="s">
        <v>60</v>
      </c>
      <c r="H23" s="9">
        <v>44999</v>
      </c>
      <c r="I23" s="10" t="s">
        <v>18</v>
      </c>
    </row>
    <row r="24" spans="1:11" ht="116.25" customHeight="1" x14ac:dyDescent="0.25">
      <c r="A24" s="18">
        <v>17</v>
      </c>
      <c r="B24" s="19" t="s">
        <v>30</v>
      </c>
      <c r="C24" s="7" t="s">
        <v>14</v>
      </c>
      <c r="D24" s="12" t="s">
        <v>68</v>
      </c>
      <c r="E24" s="8">
        <v>2526355.2999999998</v>
      </c>
      <c r="F24" s="8">
        <v>2526355.2999999998</v>
      </c>
      <c r="G24" s="7" t="s">
        <v>60</v>
      </c>
      <c r="H24" s="9">
        <v>44999</v>
      </c>
      <c r="I24" s="10" t="s">
        <v>18</v>
      </c>
    </row>
    <row r="25" spans="1:11" ht="116.25" customHeight="1" x14ac:dyDescent="0.25">
      <c r="A25" s="24">
        <v>18</v>
      </c>
      <c r="B25" s="19" t="s">
        <v>72</v>
      </c>
      <c r="C25" s="7" t="s">
        <v>14</v>
      </c>
      <c r="D25" s="12" t="s">
        <v>69</v>
      </c>
      <c r="E25" s="8">
        <v>10851663.48</v>
      </c>
      <c r="F25" s="37">
        <v>4828989.96</v>
      </c>
      <c r="G25" s="8">
        <f t="shared" ref="G25:G36" si="2">E25-F25</f>
        <v>6022673.5200000005</v>
      </c>
      <c r="H25" s="9">
        <v>45000</v>
      </c>
      <c r="I25" s="10" t="s">
        <v>19</v>
      </c>
    </row>
    <row r="26" spans="1:11" ht="116.25" customHeight="1" x14ac:dyDescent="0.25">
      <c r="A26" s="24">
        <v>19</v>
      </c>
      <c r="B26" s="19" t="s">
        <v>73</v>
      </c>
      <c r="C26" s="7" t="s">
        <v>14</v>
      </c>
      <c r="D26" s="12" t="s">
        <v>70</v>
      </c>
      <c r="E26" s="8">
        <v>5575091.7400000002</v>
      </c>
      <c r="F26" s="8">
        <v>2341538.38</v>
      </c>
      <c r="G26" s="8">
        <f t="shared" si="2"/>
        <v>3233553.3600000003</v>
      </c>
      <c r="H26" s="9">
        <v>45000</v>
      </c>
      <c r="I26" s="10" t="s">
        <v>19</v>
      </c>
    </row>
    <row r="27" spans="1:11" ht="116.25" customHeight="1" x14ac:dyDescent="0.25">
      <c r="A27" s="18">
        <v>20</v>
      </c>
      <c r="B27" s="19" t="s">
        <v>74</v>
      </c>
      <c r="C27" s="7" t="s">
        <v>14</v>
      </c>
      <c r="D27" s="38" t="s">
        <v>71</v>
      </c>
      <c r="E27" s="8">
        <v>3782289.69</v>
      </c>
      <c r="F27" s="8">
        <v>1702030.19</v>
      </c>
      <c r="G27" s="8">
        <f t="shared" si="2"/>
        <v>2080259.5</v>
      </c>
      <c r="H27" s="9">
        <v>45001</v>
      </c>
      <c r="I27" s="10" t="s">
        <v>19</v>
      </c>
    </row>
    <row r="28" spans="1:11" ht="116.25" customHeight="1" x14ac:dyDescent="0.25">
      <c r="A28" s="24">
        <v>21</v>
      </c>
      <c r="B28" s="19" t="s">
        <v>76</v>
      </c>
      <c r="C28" s="7" t="s">
        <v>14</v>
      </c>
      <c r="D28" s="28" t="s">
        <v>75</v>
      </c>
      <c r="E28" s="8">
        <v>1475222.16</v>
      </c>
      <c r="F28" s="8">
        <v>981022.79</v>
      </c>
      <c r="G28" s="8">
        <f t="shared" si="2"/>
        <v>494199.36999999988</v>
      </c>
      <c r="H28" s="9">
        <v>45001</v>
      </c>
      <c r="I28" s="10" t="s">
        <v>19</v>
      </c>
    </row>
    <row r="29" spans="1:11" ht="116.25" customHeight="1" x14ac:dyDescent="0.25">
      <c r="A29" s="24">
        <v>22</v>
      </c>
      <c r="B29" s="19" t="s">
        <v>78</v>
      </c>
      <c r="C29" s="7" t="s">
        <v>14</v>
      </c>
      <c r="D29" s="38" t="s">
        <v>77</v>
      </c>
      <c r="E29" s="8">
        <v>566652.07999999996</v>
      </c>
      <c r="F29" s="8">
        <v>337158.02</v>
      </c>
      <c r="G29" s="8">
        <f t="shared" si="2"/>
        <v>229494.05999999994</v>
      </c>
      <c r="H29" s="9">
        <v>45005</v>
      </c>
      <c r="I29" s="10" t="s">
        <v>19</v>
      </c>
    </row>
    <row r="30" spans="1:11" ht="116.25" customHeight="1" x14ac:dyDescent="0.25">
      <c r="A30" s="18">
        <v>23</v>
      </c>
      <c r="B30" s="19" t="s">
        <v>80</v>
      </c>
      <c r="C30" s="7" t="s">
        <v>14</v>
      </c>
      <c r="D30" s="38" t="s">
        <v>79</v>
      </c>
      <c r="E30" s="8">
        <v>153569.69</v>
      </c>
      <c r="F30" s="8">
        <v>152033.99</v>
      </c>
      <c r="G30" s="8">
        <f t="shared" si="2"/>
        <v>1535.7000000000116</v>
      </c>
      <c r="H30" s="9">
        <v>45005</v>
      </c>
      <c r="I30" s="10" t="s">
        <v>19</v>
      </c>
    </row>
    <row r="31" spans="1:11" ht="116.25" customHeight="1" x14ac:dyDescent="0.25">
      <c r="A31" s="24">
        <v>24</v>
      </c>
      <c r="B31" s="39" t="s">
        <v>81</v>
      </c>
      <c r="C31" s="7" t="s">
        <v>14</v>
      </c>
      <c r="D31" s="38" t="s">
        <v>82</v>
      </c>
      <c r="E31" s="8">
        <v>558953.5</v>
      </c>
      <c r="F31" s="8">
        <v>325000</v>
      </c>
      <c r="G31" s="8">
        <f t="shared" si="2"/>
        <v>233953.5</v>
      </c>
      <c r="H31" s="9">
        <v>45008</v>
      </c>
      <c r="I31" s="10" t="s">
        <v>19</v>
      </c>
    </row>
    <row r="32" spans="1:11" ht="116.25" customHeight="1" x14ac:dyDescent="0.25">
      <c r="A32" s="24">
        <v>25</v>
      </c>
      <c r="B32" s="39" t="s">
        <v>83</v>
      </c>
      <c r="C32" s="7" t="s">
        <v>14</v>
      </c>
      <c r="D32" s="38" t="s">
        <v>84</v>
      </c>
      <c r="E32" s="8">
        <v>539852.74</v>
      </c>
      <c r="F32" s="8">
        <v>397000</v>
      </c>
      <c r="G32" s="8">
        <f t="shared" si="2"/>
        <v>142852.74</v>
      </c>
      <c r="H32" s="9">
        <v>45008</v>
      </c>
      <c r="I32" s="10" t="s">
        <v>19</v>
      </c>
    </row>
    <row r="33" spans="1:11" ht="116.25" customHeight="1" x14ac:dyDescent="0.25">
      <c r="A33" s="24">
        <v>26</v>
      </c>
      <c r="B33" s="39" t="s">
        <v>101</v>
      </c>
      <c r="C33" s="7" t="s">
        <v>14</v>
      </c>
      <c r="D33" s="38" t="s">
        <v>107</v>
      </c>
      <c r="E33" s="8">
        <v>4011437.73</v>
      </c>
      <c r="F33" s="8">
        <v>2824052.11</v>
      </c>
      <c r="G33" s="8">
        <f t="shared" si="2"/>
        <v>1187385.6200000001</v>
      </c>
      <c r="H33" s="9" t="s">
        <v>108</v>
      </c>
      <c r="I33" s="10" t="s">
        <v>19</v>
      </c>
    </row>
    <row r="34" spans="1:11" ht="116.25" customHeight="1" x14ac:dyDescent="0.25">
      <c r="A34" s="18">
        <v>27</v>
      </c>
      <c r="B34" s="39" t="s">
        <v>102</v>
      </c>
      <c r="C34" s="7" t="s">
        <v>14</v>
      </c>
      <c r="D34" s="38" t="s">
        <v>105</v>
      </c>
      <c r="E34" s="8">
        <v>2911217.99</v>
      </c>
      <c r="F34" s="8">
        <v>1397384.63</v>
      </c>
      <c r="G34" s="8">
        <f t="shared" si="2"/>
        <v>1513833.3600000003</v>
      </c>
      <c r="H34" s="9" t="s">
        <v>106</v>
      </c>
      <c r="I34" s="10" t="s">
        <v>19</v>
      </c>
    </row>
    <row r="35" spans="1:11" ht="116.25" customHeight="1" x14ac:dyDescent="0.25">
      <c r="A35" s="24">
        <v>28</v>
      </c>
      <c r="B35" s="39" t="s">
        <v>103</v>
      </c>
      <c r="C35" s="7" t="s">
        <v>14</v>
      </c>
      <c r="D35" s="38" t="s">
        <v>110</v>
      </c>
      <c r="E35" s="8">
        <v>2328199.67</v>
      </c>
      <c r="F35" s="8">
        <v>1164099.77</v>
      </c>
      <c r="G35" s="8">
        <f t="shared" si="2"/>
        <v>1164099.8999999999</v>
      </c>
      <c r="H35" s="9" t="s">
        <v>108</v>
      </c>
      <c r="I35" s="10" t="s">
        <v>19</v>
      </c>
    </row>
    <row r="36" spans="1:11" ht="116.25" customHeight="1" x14ac:dyDescent="0.25">
      <c r="A36" s="24">
        <v>29</v>
      </c>
      <c r="B36" s="39" t="s">
        <v>104</v>
      </c>
      <c r="C36" s="7" t="s">
        <v>14</v>
      </c>
      <c r="D36" s="38" t="s">
        <v>109</v>
      </c>
      <c r="E36" s="8">
        <v>1784661.53</v>
      </c>
      <c r="F36" s="8">
        <v>883407.43</v>
      </c>
      <c r="G36" s="8">
        <f t="shared" si="2"/>
        <v>901254.1</v>
      </c>
      <c r="H36" s="9" t="s">
        <v>108</v>
      </c>
      <c r="I36" s="10" t="s">
        <v>19</v>
      </c>
    </row>
    <row r="37" spans="1:11" ht="114.75" x14ac:dyDescent="0.25">
      <c r="A37" s="18">
        <v>30</v>
      </c>
      <c r="B37" s="39" t="s">
        <v>92</v>
      </c>
      <c r="C37" s="7" t="s">
        <v>91</v>
      </c>
      <c r="D37" s="12" t="s">
        <v>93</v>
      </c>
      <c r="E37" s="8">
        <v>27887009</v>
      </c>
      <c r="F37" s="8">
        <v>27887009</v>
      </c>
      <c r="G37" s="7" t="s">
        <v>60</v>
      </c>
      <c r="H37" s="9">
        <v>45005</v>
      </c>
      <c r="I37" s="10" t="s">
        <v>18</v>
      </c>
    </row>
    <row r="38" spans="1:11" ht="27.75" customHeight="1" x14ac:dyDescent="0.25">
      <c r="A38" s="46" t="s">
        <v>9</v>
      </c>
      <c r="B38" s="47"/>
      <c r="C38" s="47"/>
      <c r="D38" s="48"/>
      <c r="E38" s="20">
        <f>SUM(E21:E37)</f>
        <v>69172207.609999999</v>
      </c>
      <c r="F38" s="20">
        <f>SUM(F21:F37)</f>
        <v>51748284.409999996</v>
      </c>
      <c r="G38" s="20">
        <f>SUM(G21:G37)</f>
        <v>17423923.199999999</v>
      </c>
      <c r="H38" s="1"/>
      <c r="I38" s="2"/>
    </row>
    <row r="39" spans="1:11" ht="28.5" customHeight="1" x14ac:dyDescent="0.25">
      <c r="A39" s="43" t="s">
        <v>23</v>
      </c>
      <c r="B39" s="44"/>
      <c r="C39" s="44"/>
      <c r="D39" s="44"/>
      <c r="E39" s="44"/>
      <c r="F39" s="44"/>
      <c r="G39" s="44"/>
      <c r="H39" s="44"/>
      <c r="I39" s="45"/>
    </row>
    <row r="40" spans="1:11" ht="108" x14ac:dyDescent="0.25">
      <c r="A40" s="3">
        <v>31</v>
      </c>
      <c r="B40" s="39" t="s">
        <v>31</v>
      </c>
      <c r="C40" s="23" t="s">
        <v>26</v>
      </c>
      <c r="D40" s="7" t="s">
        <v>49</v>
      </c>
      <c r="E40" s="8">
        <v>454099</v>
      </c>
      <c r="F40" s="8">
        <v>395066</v>
      </c>
      <c r="G40" s="8">
        <f>E40-F40</f>
        <v>59033</v>
      </c>
      <c r="H40" s="9">
        <v>44991</v>
      </c>
      <c r="I40" s="10" t="s">
        <v>19</v>
      </c>
    </row>
    <row r="41" spans="1:11" ht="128.25" customHeight="1" x14ac:dyDescent="0.25">
      <c r="A41" s="3">
        <v>32</v>
      </c>
      <c r="B41" s="39" t="s">
        <v>41</v>
      </c>
      <c r="C41" s="7" t="s">
        <v>94</v>
      </c>
      <c r="D41" s="7" t="s">
        <v>96</v>
      </c>
      <c r="E41" s="8">
        <v>522704</v>
      </c>
      <c r="F41" s="8">
        <v>522704</v>
      </c>
      <c r="G41" s="7" t="s">
        <v>60</v>
      </c>
      <c r="H41" s="9">
        <v>45000</v>
      </c>
      <c r="I41" s="10" t="s">
        <v>18</v>
      </c>
    </row>
    <row r="42" spans="1:11" ht="130.5" customHeight="1" x14ac:dyDescent="0.25">
      <c r="A42" s="3">
        <v>33</v>
      </c>
      <c r="B42" s="39" t="s">
        <v>42</v>
      </c>
      <c r="C42" s="7" t="s">
        <v>94</v>
      </c>
      <c r="D42" s="8" t="s">
        <v>95</v>
      </c>
      <c r="E42" s="8">
        <v>767546</v>
      </c>
      <c r="F42" s="8">
        <v>637063.18000000005</v>
      </c>
      <c r="G42" s="8">
        <f>E42-F42</f>
        <v>130482.81999999995</v>
      </c>
      <c r="H42" s="9">
        <v>45001</v>
      </c>
      <c r="I42" s="10" t="s">
        <v>19</v>
      </c>
    </row>
    <row r="43" spans="1:11" ht="219.75" customHeight="1" x14ac:dyDescent="0.25">
      <c r="A43" s="3">
        <v>34</v>
      </c>
      <c r="B43" s="39" t="s">
        <v>98</v>
      </c>
      <c r="C43" s="7" t="s">
        <v>97</v>
      </c>
      <c r="D43" s="7" t="s">
        <v>99</v>
      </c>
      <c r="E43" s="8">
        <v>1230065</v>
      </c>
      <c r="F43" s="8">
        <v>1230065</v>
      </c>
      <c r="G43" s="7" t="s">
        <v>60</v>
      </c>
      <c r="H43" s="9">
        <v>45001</v>
      </c>
      <c r="I43" s="10" t="s">
        <v>18</v>
      </c>
    </row>
    <row r="44" spans="1:11" ht="119.25" customHeight="1" x14ac:dyDescent="0.25">
      <c r="A44" s="3">
        <v>35</v>
      </c>
      <c r="B44" s="41" t="s">
        <v>86</v>
      </c>
      <c r="C44" s="7" t="s">
        <v>85</v>
      </c>
      <c r="D44" s="7" t="s">
        <v>87</v>
      </c>
      <c r="E44" s="8">
        <v>1020500</v>
      </c>
      <c r="F44" s="8">
        <v>678632.5</v>
      </c>
      <c r="G44" s="8">
        <f>E44-F44</f>
        <v>341867.5</v>
      </c>
      <c r="H44" s="9" t="s">
        <v>88</v>
      </c>
      <c r="I44" s="10" t="s">
        <v>19</v>
      </c>
    </row>
    <row r="45" spans="1:11" ht="24" customHeight="1" x14ac:dyDescent="0.25">
      <c r="A45" s="46" t="s">
        <v>10</v>
      </c>
      <c r="B45" s="47"/>
      <c r="C45" s="47"/>
      <c r="D45" s="48"/>
      <c r="E45" s="20">
        <f>SUM(E40:E44)</f>
        <v>3994914</v>
      </c>
      <c r="F45" s="20">
        <f>SUM(F40:F44)</f>
        <v>3463530.68</v>
      </c>
      <c r="G45" s="20">
        <f>SUM(G40:G44)</f>
        <v>531383.31999999995</v>
      </c>
      <c r="H45" s="9"/>
      <c r="I45" s="10"/>
    </row>
    <row r="46" spans="1:11" ht="29.25" customHeight="1" x14ac:dyDescent="0.25">
      <c r="A46" s="43" t="s">
        <v>57</v>
      </c>
      <c r="B46" s="44"/>
      <c r="C46" s="44"/>
      <c r="D46" s="44"/>
      <c r="E46" s="44"/>
      <c r="F46" s="44"/>
      <c r="G46" s="44"/>
      <c r="H46" s="44"/>
      <c r="I46" s="45"/>
    </row>
    <row r="47" spans="1:11" ht="29.25" customHeight="1" x14ac:dyDescent="0.25">
      <c r="A47" s="3">
        <v>36</v>
      </c>
      <c r="B47" s="39" t="s">
        <v>43</v>
      </c>
      <c r="C47" s="23" t="s">
        <v>51</v>
      </c>
      <c r="D47" s="7" t="s">
        <v>50</v>
      </c>
      <c r="E47" s="8">
        <v>7039333.3300000001</v>
      </c>
      <c r="F47" s="8">
        <v>7039333.3300000001</v>
      </c>
      <c r="G47" s="7" t="s">
        <v>60</v>
      </c>
      <c r="H47" s="9">
        <v>44991</v>
      </c>
      <c r="I47" s="10" t="s">
        <v>18</v>
      </c>
    </row>
    <row r="48" spans="1:11" ht="21.75" customHeight="1" x14ac:dyDescent="0.25">
      <c r="A48" s="50" t="s">
        <v>58</v>
      </c>
      <c r="B48" s="51"/>
      <c r="C48" s="51"/>
      <c r="D48" s="52"/>
      <c r="E48" s="20">
        <f>SUM(E47)</f>
        <v>7039333.3300000001</v>
      </c>
      <c r="F48" s="20">
        <f t="shared" ref="F48:G48" si="3">SUM(F47)</f>
        <v>7039333.3300000001</v>
      </c>
      <c r="G48" s="20">
        <f t="shared" si="3"/>
        <v>0</v>
      </c>
      <c r="H48" s="9"/>
      <c r="I48" s="10"/>
      <c r="K48" s="11"/>
    </row>
    <row r="49" spans="1:11" ht="15.75" thickBot="1" x14ac:dyDescent="0.3">
      <c r="A49" s="4"/>
      <c r="B49" s="5"/>
      <c r="C49" s="5"/>
      <c r="D49" s="17" t="s">
        <v>8</v>
      </c>
      <c r="E49" s="21">
        <f>E7+E19+E38+E45+E48</f>
        <v>97708975.659999996</v>
      </c>
      <c r="F49" s="21">
        <f>F7+F19+F38+F45+F48</f>
        <v>75054328.129999995</v>
      </c>
      <c r="G49" s="21">
        <f>G7+G19+G38+G45+G48</f>
        <v>20283823.91</v>
      </c>
      <c r="H49" s="5"/>
      <c r="I49" s="6"/>
    </row>
    <row r="50" spans="1:11" x14ac:dyDescent="0.25">
      <c r="A50" s="54" t="s">
        <v>111</v>
      </c>
      <c r="B50" s="54"/>
      <c r="C50" s="54"/>
      <c r="D50" s="54"/>
      <c r="E50" s="54"/>
      <c r="F50" s="54"/>
      <c r="G50" s="54"/>
      <c r="H50" s="54"/>
      <c r="I50" s="54"/>
    </row>
    <row r="51" spans="1:11" x14ac:dyDescent="0.25">
      <c r="A51" s="42" t="s">
        <v>27</v>
      </c>
      <c r="B51" s="42"/>
      <c r="C51" s="42"/>
      <c r="D51" s="42"/>
      <c r="E51" s="42"/>
      <c r="F51" s="42"/>
      <c r="G51" s="42"/>
      <c r="H51" s="42"/>
      <c r="I51" s="42"/>
    </row>
    <row r="52" spans="1:11" x14ac:dyDescent="0.25">
      <c r="A52" s="42" t="s">
        <v>100</v>
      </c>
      <c r="B52" s="49"/>
      <c r="C52" s="49"/>
      <c r="D52" s="49"/>
      <c r="E52" s="40"/>
      <c r="F52" s="40"/>
      <c r="G52" s="40"/>
      <c r="H52" s="40"/>
      <c r="I52" s="40"/>
    </row>
    <row r="53" spans="1:11" x14ac:dyDescent="0.25">
      <c r="A53" s="30"/>
      <c r="B53" s="30"/>
      <c r="C53" s="30"/>
      <c r="D53" s="30"/>
      <c r="E53" s="30"/>
      <c r="F53" s="30"/>
      <c r="G53" s="30"/>
      <c r="H53" s="30"/>
      <c r="I53" s="30"/>
    </row>
    <row r="54" spans="1:11" ht="13.5" customHeight="1" x14ac:dyDescent="0.25">
      <c r="A54" s="31" t="s">
        <v>20</v>
      </c>
      <c r="B54" s="31"/>
      <c r="C54" s="31"/>
      <c r="D54" s="31"/>
      <c r="E54" s="32"/>
      <c r="F54" s="33"/>
      <c r="G54" s="32" t="s">
        <v>21</v>
      </c>
      <c r="H54" s="30"/>
      <c r="I54" s="30"/>
      <c r="K54" s="11">
        <f>SUM(E49-F49-G49)</f>
        <v>2370823.620000001</v>
      </c>
    </row>
    <row r="55" spans="1:11" x14ac:dyDescent="0.25">
      <c r="A55" s="34" t="s">
        <v>22</v>
      </c>
      <c r="B55" s="34"/>
      <c r="C55" s="35" t="s">
        <v>15</v>
      </c>
      <c r="D55" s="36"/>
      <c r="E55" s="33"/>
      <c r="F55" s="33"/>
      <c r="G55" s="33"/>
      <c r="H55" s="30"/>
      <c r="I55" s="30"/>
      <c r="K55" s="11"/>
    </row>
    <row r="56" spans="1:11" ht="15" customHeight="1" x14ac:dyDescent="0.25">
      <c r="A56" s="26"/>
      <c r="B56" s="27"/>
      <c r="C56" s="27"/>
      <c r="D56" s="27"/>
      <c r="E56" s="26"/>
      <c r="F56" s="26"/>
      <c r="G56" s="26"/>
      <c r="H56" s="26"/>
      <c r="I56" s="25"/>
      <c r="K56" s="11"/>
    </row>
    <row r="57" spans="1:11" x14ac:dyDescent="0.25">
      <c r="H57" s="26"/>
      <c r="I57" s="25"/>
      <c r="K57" s="11"/>
    </row>
    <row r="58" spans="1:11" x14ac:dyDescent="0.25">
      <c r="H58" s="26"/>
      <c r="I58" s="25"/>
      <c r="K58" s="11"/>
    </row>
    <row r="59" spans="1:11" ht="15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K59" s="11"/>
    </row>
    <row r="60" spans="1:11" x14ac:dyDescent="0.25">
      <c r="K60" s="11"/>
    </row>
    <row r="61" spans="1:11" x14ac:dyDescent="0.25">
      <c r="K61" s="11"/>
    </row>
    <row r="62" spans="1:11" x14ac:dyDescent="0.25">
      <c r="D62" s="29"/>
    </row>
  </sheetData>
  <mergeCells count="15">
    <mergeCell ref="A1:I1"/>
    <mergeCell ref="A38:D38"/>
    <mergeCell ref="A20:I20"/>
    <mergeCell ref="A3:I3"/>
    <mergeCell ref="A7:D7"/>
    <mergeCell ref="A8:I8"/>
    <mergeCell ref="A19:D19"/>
    <mergeCell ref="A59:I59"/>
    <mergeCell ref="A39:I39"/>
    <mergeCell ref="A45:D45"/>
    <mergeCell ref="A50:I50"/>
    <mergeCell ref="A51:I51"/>
    <mergeCell ref="A52:D52"/>
    <mergeCell ref="A46:I46"/>
    <mergeCell ref="A48:D48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2023-03-30T08:47:56Z</dcterms:modified>
</cp:coreProperties>
</file>